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59" activeTab="0"/>
  </bookViews>
  <sheets>
    <sheet name="plan_wzór" sheetId="1" r:id="rId1"/>
  </sheets>
  <definedNames>
    <definedName name="_xlnm.Print_Area" localSheetId="0">'plan_wzór'!$A$1:$AA$102</definedName>
    <definedName name="_xlnm.Print_Titles" localSheetId="0">'plan_wzór'!$5:$8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UWAGA !!!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1)</t>
        </r>
        <r>
          <rPr>
            <b/>
            <sz val="8"/>
            <color indexed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
</t>
        </r>
      </text>
    </comment>
    <comment ref="A86" authorId="0">
      <text>
        <r>
          <rPr>
            <b/>
            <sz val="9"/>
            <color indexed="8"/>
            <rFont val="Tahoma"/>
            <family val="2"/>
          </rPr>
          <t xml:space="preserve">usunąć - w przypadku, gdy program nie przewiduje
</t>
        </r>
      </text>
    </comment>
  </commentList>
</comments>
</file>

<file path=xl/sharedStrings.xml><?xml version="1.0" encoding="utf-8"?>
<sst xmlns="http://schemas.openxmlformats.org/spreadsheetml/2006/main" count="252" uniqueCount="168">
  <si>
    <t>Liczba godzin zajęć</t>
  </si>
  <si>
    <t>I rok</t>
  </si>
  <si>
    <t>II rok</t>
  </si>
  <si>
    <t>Punkty ECTS uzyskiwane 
w ramach zajęć:</t>
  </si>
  <si>
    <t>1 sem.</t>
  </si>
  <si>
    <t>2 sem.</t>
  </si>
  <si>
    <t>3 sem.</t>
  </si>
  <si>
    <t>4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</si>
  <si>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</si>
  <si>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</si>
  <si>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</si>
  <si>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</si>
  <si>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</si>
  <si>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</si>
  <si>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</si>
  <si>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11"/>
        <rFont val="Times New Roman"/>
        <family val="1"/>
      </rPr>
      <t>YKŁADY</t>
    </r>
  </si>
  <si>
    <r>
      <t>Ć</t>
    </r>
    <r>
      <rPr>
        <sz val="11"/>
        <rFont val="Times New Roman"/>
        <family val="1"/>
      </rPr>
      <t>WICZENIA</t>
    </r>
  </si>
  <si>
    <r>
      <t>K</t>
    </r>
    <r>
      <rPr>
        <sz val="11"/>
        <rFont val="Times New Roman"/>
        <family val="1"/>
      </rPr>
      <t>ONWERSATORIA</t>
    </r>
  </si>
  <si>
    <r>
      <t>L</t>
    </r>
    <r>
      <rPr>
        <sz val="11"/>
        <rFont val="Times New Roman"/>
        <family val="1"/>
      </rPr>
      <t>ABORATORIA</t>
    </r>
  </si>
  <si>
    <r>
      <t>LEK</t>
    </r>
    <r>
      <rPr>
        <sz val="11"/>
        <rFont val="Times New Roman"/>
        <family val="1"/>
      </rPr>
      <t>TORATY</t>
    </r>
  </si>
  <si>
    <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</si>
  <si>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</si>
  <si>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</si>
  <si>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</si>
  <si>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</si>
  <si>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</si>
  <si>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</si>
  <si>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</si>
  <si>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</si>
  <si>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Przedmioty kształcenia ogólnego</t>
  </si>
  <si>
    <t>Język obcy</t>
  </si>
  <si>
    <t>1</t>
  </si>
  <si>
    <t>Technologia informacyjna *</t>
  </si>
  <si>
    <t>Ochrona własności intelektualnej *</t>
  </si>
  <si>
    <t>2</t>
  </si>
  <si>
    <t>Specjalistyczny warsztat językowy</t>
  </si>
  <si>
    <t xml:space="preserve">Grupa Zajęć_ 2 Przedmioty humanistyczne </t>
  </si>
  <si>
    <t>Filozofia kultury</t>
  </si>
  <si>
    <t>Teoria sztuki</t>
  </si>
  <si>
    <t>3</t>
  </si>
  <si>
    <t>Grupa Zajęć_ 3 Przedmioty antropologiczno - metodologiczne</t>
  </si>
  <si>
    <t>Metody badań kulturoznawczych</t>
  </si>
  <si>
    <t>Antropologia mediów</t>
  </si>
  <si>
    <t>Metody badań terenowych i rynku kultury</t>
  </si>
  <si>
    <t>Antropologia kultury</t>
  </si>
  <si>
    <t>Antropologia codzienności</t>
  </si>
  <si>
    <t>Antropologiczne problemy w literaturze</t>
  </si>
  <si>
    <t>Interpretacja tekstów kultury</t>
  </si>
  <si>
    <t>Grupa Zajęć_ 4 Przedmioty do wyboru z obszaru nauk humanistycznych **</t>
  </si>
  <si>
    <t>Konwersatorium (z zakresu filozofii kultury lub literaturoznawstwa)</t>
  </si>
  <si>
    <t>Konwersatorium (z zakresu religioznawstwa lub sztuki)</t>
  </si>
  <si>
    <t>Konwersatorium (w języku angielskim z zakresu historii kultury lub w języku polskim z zakresu komunikacji kulturowej)</t>
  </si>
  <si>
    <t>Konwersatorium (z zakresu historii kultury) - zajęcia obowiązkowe dla osób, które nie ukończyły I stopnia kulturoznawstwa</t>
  </si>
  <si>
    <t>Grupa Zajęć_ 5 Przedmioty dyplomowe</t>
  </si>
  <si>
    <t>Seminarium magisterskie I</t>
  </si>
  <si>
    <t>Seminarium magisterskie II</t>
  </si>
  <si>
    <t>4</t>
  </si>
  <si>
    <t>Grupa Zajęć_ 6 Zajęcia terenowe</t>
  </si>
  <si>
    <t>Objazd naukowy</t>
  </si>
  <si>
    <t>Grupa Zajęć_ 7b Przedmioty specjalizacyjne - komunikowanie w mediach cyfrowych</t>
  </si>
  <si>
    <t>Sztuki wizualne i performatywne</t>
  </si>
  <si>
    <t>Marketing internetowy</t>
  </si>
  <si>
    <t>Komunikacja społeczna</t>
  </si>
  <si>
    <t>Reklama w mediach cyfrowych *</t>
  </si>
  <si>
    <t>Filozofia nowych mediów</t>
  </si>
  <si>
    <t>Public relations w mediach cyfrowych *</t>
  </si>
  <si>
    <t>Zachowania komunikacyjne w nowych mediach</t>
  </si>
  <si>
    <t>Film i fotografia w mediach cyfrowych</t>
  </si>
  <si>
    <t xml:space="preserve">Kreatywne pisanie/Dziennikarstwo internetowe </t>
  </si>
  <si>
    <t>Media mobilne i social media w kulturze *</t>
  </si>
  <si>
    <t>Przegląd teorii filmowych</t>
  </si>
  <si>
    <t>Historia filmu polskiego</t>
  </si>
  <si>
    <t>Historia filmu powszechnego</t>
  </si>
  <si>
    <t>Teoria telewizji</t>
  </si>
  <si>
    <t>Dźwięk i muzyka w filmie</t>
  </si>
  <si>
    <t>Zagadnienia filmu współczesnego</t>
  </si>
  <si>
    <t>Intermedialne projekty kulturalne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</si>
  <si>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</si>
  <si>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</si>
  <si>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</si>
  <si>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</si>
  <si>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</si>
  <si>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</si>
  <si>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</si>
  <si>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</si>
  <si>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</si>
  <si>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</si>
  <si>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forma studiów: STUDIA STACJONARNE DRUGIEGO STOPNIA KULTUROZNAWSTWA</t>
  </si>
  <si>
    <t>430-KS2-1LEK</t>
  </si>
  <si>
    <t>430-KS2-1TECH</t>
  </si>
  <si>
    <t>430-KS2-1OWI</t>
  </si>
  <si>
    <t>430-KS2-1SWJ</t>
  </si>
  <si>
    <t>430-KS2-1FLK</t>
  </si>
  <si>
    <t>430-KS2-2TST</t>
  </si>
  <si>
    <t>430-KS2-1MBK</t>
  </si>
  <si>
    <t>430-KS2-1MBT</t>
  </si>
  <si>
    <t>430-KS2-2ANC</t>
  </si>
  <si>
    <t>430-KS2-2APL</t>
  </si>
  <si>
    <t>430-KS2-2ITK</t>
  </si>
  <si>
    <t>430-KS2-1KONx</t>
  </si>
  <si>
    <t>420-KS2-2KONx</t>
  </si>
  <si>
    <t>430-KS2-1SEMM</t>
  </si>
  <si>
    <t>430-KS2-2SEMM</t>
  </si>
  <si>
    <t>430-KS2-1ONK</t>
  </si>
  <si>
    <t>430-KS2-1SZW</t>
  </si>
  <si>
    <t>430-KS2-1MIT</t>
  </si>
  <si>
    <t>430-KS2-1KSP</t>
  </si>
  <si>
    <t>430-KS2-1RMC</t>
  </si>
  <si>
    <t>430-KS2-1FNM</t>
  </si>
  <si>
    <t>430-KS2-1PRC</t>
  </si>
  <si>
    <t>430-KS2-2ZNM</t>
  </si>
  <si>
    <t>430-KS2-2FFC</t>
  </si>
  <si>
    <t>430-KS2-2KRP/430-KS2-2DIN</t>
  </si>
  <si>
    <t>430-KS2-1MMS</t>
  </si>
  <si>
    <t>430-KS2-1PTF</t>
  </si>
  <si>
    <t>430-KS2-1HPO</t>
  </si>
  <si>
    <t>430-KS2-1HFP</t>
  </si>
  <si>
    <t>430-KS2-2TET</t>
  </si>
  <si>
    <t>430-KS2-2DMF</t>
  </si>
  <si>
    <t>430-KS2-2ZFW</t>
  </si>
  <si>
    <t>430-KS2-2IPK</t>
  </si>
  <si>
    <t>430-KS2-1ANM</t>
  </si>
  <si>
    <t>430-KS2-1ANK</t>
  </si>
  <si>
    <t xml:space="preserve">Harmonogram realizacji programu studiów od roku akademickiego 2022/2023 </t>
  </si>
  <si>
    <t>Grupa Zajęć_ 7c Przedmioty specjalizacyjne - filmoznawstwo</t>
  </si>
  <si>
    <t>Grupa Zajęć_ 7a Przedmioty specjalizacyjne - krytyka sztuki</t>
  </si>
  <si>
    <t>Metody badań sztuk wizualnych</t>
  </si>
  <si>
    <t>Współczesne instytucje sztuki i rynek sztuki</t>
  </si>
  <si>
    <t>Krytyka sztuki w XX i XXI w.</t>
  </si>
  <si>
    <t xml:space="preserve">Organizacja i promocja wydarzeń artystycznych </t>
  </si>
  <si>
    <t>Antropologia sztuki</t>
  </si>
  <si>
    <t xml:space="preserve">Historia sztuki XX wieku </t>
  </si>
  <si>
    <t>Problemy sztuki najnowszej</t>
  </si>
  <si>
    <t>Interpretacja dzieła sztuki – warsztaty krytyczne cz.I</t>
  </si>
  <si>
    <t>Interpretacja dzieła sztuki – warsztaty krytyczne cz.II</t>
  </si>
  <si>
    <t>430-KS2-1MSW</t>
  </si>
  <si>
    <t>430-KS2-1WIS</t>
  </si>
  <si>
    <t>430-KS2-1PSW</t>
  </si>
  <si>
    <t>430-KS2-2KSZ</t>
  </si>
  <si>
    <t>430-KS2-2OPA</t>
  </si>
  <si>
    <t>430-KS2-2ASZ</t>
  </si>
  <si>
    <t>Interpretacja dzieła sztuki – warsztaty krytyczne cz.III</t>
  </si>
  <si>
    <t>430-KS2-1HSZ</t>
  </si>
  <si>
    <t>430-KS2-2IDS1</t>
  </si>
  <si>
    <t>430-KS2-2IDS2</t>
  </si>
  <si>
    <t>430-KS2-1IDS</t>
  </si>
  <si>
    <t>Wybrane zagadnienia z historii regionu</t>
  </si>
  <si>
    <t>430-KS2-1WZH</t>
  </si>
  <si>
    <t>Kultura tradycyjna regionu</t>
  </si>
  <si>
    <t>430-KS2-1KTR</t>
  </si>
  <si>
    <t>Mniejszości narodowe, etniczne i religijne na Podlasiu</t>
  </si>
  <si>
    <t>430-KS2-1MNE</t>
  </si>
  <si>
    <t xml:space="preserve">Turystyka kulturowa </t>
  </si>
  <si>
    <t>430-KS2-1TRK</t>
  </si>
  <si>
    <t>Warsztaty etnograficzne I</t>
  </si>
  <si>
    <t>430-KS2-1WAR1</t>
  </si>
  <si>
    <t xml:space="preserve">Polityka kulturalna w regionie - strategia i planowanie </t>
  </si>
  <si>
    <t>430-KS2-2PKR</t>
  </si>
  <si>
    <t>Warsztaty etnograficzne II</t>
  </si>
  <si>
    <t>430-KS2-2WAR2</t>
  </si>
  <si>
    <t>Marketing terytorialny</t>
  </si>
  <si>
    <t>430-KS2-2MAT</t>
  </si>
  <si>
    <t>Etnolingwistyczna specyfika regionu</t>
  </si>
  <si>
    <t>430-KS2-2ESR</t>
  </si>
  <si>
    <t>Kultura współczesna w regionie</t>
  </si>
  <si>
    <t>430-KS2-2KWR</t>
  </si>
  <si>
    <t>Grupa Zajęć_ 7d Przedmioty specjalizacyjne - kultura Podlasia</t>
  </si>
  <si>
    <r>
      <t xml:space="preserve">Dyscyplina wiodąca: </t>
    </r>
    <r>
      <rPr>
        <b/>
        <sz val="11"/>
        <color indexed="8"/>
        <rFont val="Times New Roman"/>
        <family val="1"/>
      </rPr>
      <t>Nauki o kulturze i religii</t>
    </r>
    <r>
      <rPr>
        <sz val="11"/>
        <color indexed="8"/>
        <rFont val="Times New Roman"/>
        <family val="1"/>
      </rPr>
      <t xml:space="preserve"> 68%, Filozofia 6%, Językoznawstwo 4%, Literaturoznawstwo 5%, Nauki o komunikacji społecznej i mediach 5%, Nauki o zarządzaniu i jakości 6%, Nauki o sztuce 6%.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</si>
</sst>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58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 readingOrder="1"/>
      <protection locked="0"/>
    </xf>
    <xf numFmtId="0" fontId="2" fillId="33" borderId="0" xfId="0" applyFont="1" applyFill="1" applyAlignment="1">
      <alignment vertical="center" readingOrder="1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4" fillId="33" borderId="11" xfId="0" applyFont="1" applyFill="1" applyBorder="1" applyAlignment="1" applyProtection="1">
      <alignment horizontal="center" textRotation="90" shrinkToFit="1"/>
      <protection locked="0"/>
    </xf>
    <xf numFmtId="0" fontId="4" fillId="33" borderId="12" xfId="0" applyFont="1" applyFill="1" applyBorder="1" applyAlignment="1" applyProtection="1">
      <alignment horizontal="center" textRotation="90" shrinkToFit="1"/>
      <protection locked="0"/>
    </xf>
    <xf numFmtId="0" fontId="4" fillId="33" borderId="12" xfId="0" applyFont="1" applyFill="1" applyBorder="1" applyAlignment="1" applyProtection="1">
      <alignment horizontal="center" textRotation="90" wrapText="1"/>
      <protection locked="0"/>
    </xf>
    <xf numFmtId="0" fontId="4" fillId="33" borderId="12" xfId="0" applyFont="1" applyFill="1" applyBorder="1" applyAlignment="1" applyProtection="1">
      <alignment horizontal="center" textRotation="90" wrapText="1" shrinkToFit="1"/>
      <protection locked="0"/>
    </xf>
    <xf numFmtId="0" fontId="2" fillId="33" borderId="11" xfId="0" applyFont="1" applyFill="1" applyBorder="1" applyAlignment="1" applyProtection="1">
      <alignment horizontal="center" textRotation="90" shrinkToFit="1"/>
      <protection locked="0"/>
    </xf>
    <xf numFmtId="0" fontId="2" fillId="33" borderId="13" xfId="0" applyFont="1" applyFill="1" applyBorder="1" applyAlignment="1" applyProtection="1">
      <alignment horizontal="center" textRotation="90" shrinkToFit="1"/>
      <protection locked="0"/>
    </xf>
    <xf numFmtId="0" fontId="14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left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 shrinkToFit="1"/>
      <protection locked="0"/>
    </xf>
    <xf numFmtId="49" fontId="15" fillId="33" borderId="38" xfId="0" applyNumberFormat="1" applyFont="1" applyFill="1" applyBorder="1" applyAlignment="1" applyProtection="1">
      <alignment horizontal="left" vertical="center" shrinkToFit="1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49" fontId="15" fillId="33" borderId="38" xfId="0" applyNumberFormat="1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49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horizontal="center" vertical="center" shrinkToFit="1"/>
      <protection locked="0"/>
    </xf>
    <xf numFmtId="49" fontId="1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5" fillId="33" borderId="14" xfId="0" applyNumberFormat="1" applyFont="1" applyFill="1" applyBorder="1" applyAlignment="1" applyProtection="1">
      <alignment horizontal="center" vertical="center"/>
      <protection locked="0"/>
    </xf>
    <xf numFmtId="49" fontId="15" fillId="33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49" fontId="15" fillId="33" borderId="33" xfId="0" applyNumberFormat="1" applyFont="1" applyFill="1" applyBorder="1" applyAlignment="1" applyProtection="1">
      <alignment horizontal="left" vertical="center" shrinkToFit="1"/>
      <protection locked="0"/>
    </xf>
    <xf numFmtId="49" fontId="15" fillId="33" borderId="33" xfId="0" applyNumberFormat="1" applyFont="1" applyFill="1" applyBorder="1" applyAlignment="1" applyProtection="1">
      <alignment horizontal="center" vertical="center"/>
      <protection locked="0"/>
    </xf>
    <xf numFmtId="49" fontId="15" fillId="33" borderId="17" xfId="0" applyNumberFormat="1" applyFont="1" applyFill="1" applyBorder="1" applyAlignment="1" applyProtection="1">
      <alignment horizontal="center" vertical="center"/>
      <protection locked="0"/>
    </xf>
    <xf numFmtId="0" fontId="15" fillId="33" borderId="48" xfId="0" applyFont="1" applyFill="1" applyBorder="1" applyAlignment="1" applyProtection="1">
      <alignment horizontal="center" vertical="center"/>
      <protection locked="0"/>
    </xf>
    <xf numFmtId="0" fontId="15" fillId="33" borderId="49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vertical="center"/>
      <protection locked="0"/>
    </xf>
    <xf numFmtId="0" fontId="15" fillId="33" borderId="38" xfId="0" applyFont="1" applyFill="1" applyBorder="1" applyAlignment="1" applyProtection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49" fontId="15" fillId="0" borderId="21" xfId="0" applyNumberFormat="1" applyFont="1" applyBorder="1" applyAlignment="1" applyProtection="1">
      <alignment horizontal="left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 shrinkToFit="1"/>
      <protection locked="0"/>
    </xf>
    <xf numFmtId="49" fontId="15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49" fontId="15" fillId="33" borderId="21" xfId="0" applyNumberFormat="1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56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7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 locked="0"/>
    </xf>
    <xf numFmtId="0" fontId="17" fillId="33" borderId="58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6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49" fontId="4" fillId="36" borderId="61" xfId="0" applyNumberFormat="1" applyFont="1" applyFill="1" applyBorder="1" applyAlignment="1" applyProtection="1">
      <alignment horizontal="center" vertical="center"/>
      <protection locked="0"/>
    </xf>
    <xf numFmtId="0" fontId="4" fillId="36" borderId="62" xfId="0" applyFont="1" applyFill="1" applyBorder="1" applyAlignment="1" applyProtection="1">
      <alignment horizontal="center" vertical="center"/>
      <protection locked="0"/>
    </xf>
    <xf numFmtId="0" fontId="4" fillId="36" borderId="61" xfId="0" applyFont="1" applyFill="1" applyBorder="1" applyAlignment="1" applyProtection="1">
      <alignment horizontal="center" vertical="center"/>
      <protection locked="0"/>
    </xf>
    <xf numFmtId="0" fontId="4" fillId="36" borderId="63" xfId="0" applyFont="1" applyFill="1" applyBorder="1" applyAlignment="1" applyProtection="1">
      <alignment horizontal="center" vertical="center"/>
      <protection locked="0"/>
    </xf>
    <xf numFmtId="0" fontId="4" fillId="36" borderId="64" xfId="0" applyFont="1" applyFill="1" applyBorder="1" applyAlignment="1" applyProtection="1">
      <alignment horizontal="center" vertical="center"/>
      <protection locked="0"/>
    </xf>
    <xf numFmtId="0" fontId="4" fillId="36" borderId="65" xfId="0" applyFont="1" applyFill="1" applyBorder="1" applyAlignment="1" applyProtection="1">
      <alignment horizontal="center" vertical="center"/>
      <protection locked="0"/>
    </xf>
    <xf numFmtId="0" fontId="15" fillId="37" borderId="14" xfId="0" applyFont="1" applyFill="1" applyBorder="1" applyAlignment="1" applyProtection="1">
      <alignment horizontal="center" vertical="center" shrinkToFit="1"/>
      <protection locked="0"/>
    </xf>
    <xf numFmtId="49" fontId="15" fillId="37" borderId="14" xfId="0" applyNumberFormat="1" applyFont="1" applyFill="1" applyBorder="1" applyAlignment="1" applyProtection="1">
      <alignment horizontal="left" vertical="center" shrinkToFit="1"/>
      <protection locked="0"/>
    </xf>
    <xf numFmtId="0" fontId="15" fillId="37" borderId="14" xfId="0" applyFont="1" applyFill="1" applyBorder="1" applyAlignment="1" applyProtection="1">
      <alignment horizontal="center" vertical="center"/>
      <protection locked="0"/>
    </xf>
    <xf numFmtId="49" fontId="15" fillId="37" borderId="14" xfId="0" applyNumberFormat="1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15" fillId="37" borderId="15" xfId="0" applyFont="1" applyFill="1" applyBorder="1" applyAlignment="1" applyProtection="1">
      <alignment horizontal="center" vertical="center"/>
      <protection locked="0"/>
    </xf>
    <xf numFmtId="0" fontId="15" fillId="37" borderId="16" xfId="0" applyFont="1" applyFill="1" applyBorder="1" applyAlignment="1" applyProtection="1">
      <alignment horizontal="center" vertical="center"/>
      <protection locked="0"/>
    </xf>
    <xf numFmtId="0" fontId="15" fillId="37" borderId="37" xfId="0" applyFont="1" applyFill="1" applyBorder="1" applyAlignment="1" applyProtection="1">
      <alignment horizontal="center" vertical="center"/>
      <protection locked="0"/>
    </xf>
    <xf numFmtId="0" fontId="15" fillId="37" borderId="19" xfId="0" applyFont="1" applyFill="1" applyBorder="1" applyAlignment="1" applyProtection="1">
      <alignment horizontal="center" vertical="center"/>
      <protection locked="0"/>
    </xf>
    <xf numFmtId="0" fontId="15" fillId="37" borderId="18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vertical="center"/>
      <protection locked="0"/>
    </xf>
    <xf numFmtId="0" fontId="2" fillId="37" borderId="33" xfId="0" applyFont="1" applyFill="1" applyBorder="1" applyAlignment="1" applyProtection="1">
      <alignment vertical="center"/>
      <protection locked="0"/>
    </xf>
    <xf numFmtId="0" fontId="15" fillId="38" borderId="14" xfId="0" applyFont="1" applyFill="1" applyBorder="1" applyAlignment="1" applyProtection="1">
      <alignment horizontal="center" vertical="center" shrinkToFit="1"/>
      <protection locked="0"/>
    </xf>
    <xf numFmtId="49" fontId="15" fillId="38" borderId="14" xfId="0" applyNumberFormat="1" applyFont="1" applyFill="1" applyBorder="1" applyAlignment="1" applyProtection="1">
      <alignment horizontal="left" vertical="center" shrinkToFit="1"/>
      <protection locked="0"/>
    </xf>
    <xf numFmtId="0" fontId="15" fillId="38" borderId="14" xfId="0" applyFont="1" applyFill="1" applyBorder="1" applyAlignment="1" applyProtection="1">
      <alignment horizontal="center" vertical="center"/>
      <protection locked="0"/>
    </xf>
    <xf numFmtId="49" fontId="15" fillId="38" borderId="14" xfId="0" applyNumberFormat="1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 applyProtection="1">
      <alignment horizontal="center" vertical="center"/>
      <protection locked="0"/>
    </xf>
    <xf numFmtId="0" fontId="15" fillId="38" borderId="15" xfId="0" applyFont="1" applyFill="1" applyBorder="1" applyAlignment="1" applyProtection="1">
      <alignment horizontal="center" vertical="center"/>
      <protection locked="0"/>
    </xf>
    <xf numFmtId="0" fontId="15" fillId="38" borderId="16" xfId="0" applyFont="1" applyFill="1" applyBorder="1" applyAlignment="1" applyProtection="1">
      <alignment horizontal="center" vertical="center"/>
      <protection locked="0"/>
    </xf>
    <xf numFmtId="0" fontId="15" fillId="38" borderId="18" xfId="0" applyFont="1" applyFill="1" applyBorder="1" applyAlignment="1" applyProtection="1">
      <alignment horizontal="center" vertical="center"/>
      <protection locked="0"/>
    </xf>
    <xf numFmtId="0" fontId="15" fillId="38" borderId="19" xfId="0" applyFont="1" applyFill="1" applyBorder="1" applyAlignment="1" applyProtection="1">
      <alignment horizontal="center" vertical="center"/>
      <protection locked="0"/>
    </xf>
    <xf numFmtId="0" fontId="2" fillId="38" borderId="33" xfId="0" applyFont="1" applyFill="1" applyBorder="1" applyAlignment="1" applyProtection="1">
      <alignment vertical="center"/>
      <protection locked="0"/>
    </xf>
    <xf numFmtId="0" fontId="2" fillId="37" borderId="14" xfId="0" applyFont="1" applyFill="1" applyBorder="1" applyAlignment="1" applyProtection="1">
      <alignment vertical="center"/>
      <protection locked="0"/>
    </xf>
    <xf numFmtId="0" fontId="2" fillId="38" borderId="33" xfId="0" applyNumberFormat="1" applyFont="1" applyFill="1" applyBorder="1" applyAlignment="1" applyProtection="1">
      <alignment vertical="center"/>
      <protection locked="0"/>
    </xf>
    <xf numFmtId="0" fontId="17" fillId="0" borderId="66" xfId="0" applyFont="1" applyFill="1" applyBorder="1" applyAlignment="1">
      <alignment horizontal="justify" vertical="center" wrapText="1"/>
    </xf>
    <xf numFmtId="0" fontId="17" fillId="0" borderId="22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2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68" xfId="0" applyFont="1" applyFill="1" applyBorder="1" applyAlignment="1" applyProtection="1">
      <alignment horizontal="center" vertical="center" shrinkToFit="1"/>
      <protection locked="0"/>
    </xf>
    <xf numFmtId="0" fontId="4" fillId="33" borderId="69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70" xfId="0" applyFont="1" applyFill="1" applyBorder="1" applyAlignment="1" applyProtection="1">
      <alignment horizontal="center" vertical="center" shrinkToFit="1"/>
      <protection locked="0"/>
    </xf>
    <xf numFmtId="0" fontId="4" fillId="35" borderId="71" xfId="0" applyFont="1" applyFill="1" applyBorder="1" applyAlignment="1" applyProtection="1">
      <alignment horizontal="left" vertical="center"/>
      <protection locked="0"/>
    </xf>
    <xf numFmtId="0" fontId="4" fillId="35" borderId="72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16" fillId="33" borderId="51" xfId="0" applyFont="1" applyFill="1" applyBorder="1" applyAlignment="1" applyProtection="1">
      <alignment horizontal="right" vertical="center" shrinkToFit="1"/>
      <protection locked="0"/>
    </xf>
    <xf numFmtId="1" fontId="17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3" xfId="0" applyFont="1" applyFill="1" applyBorder="1" applyAlignment="1" applyProtection="1">
      <alignment horizontal="justify" vertical="center" wrapText="1"/>
      <protection locked="0"/>
    </xf>
    <xf numFmtId="0" fontId="17" fillId="0" borderId="59" xfId="0" applyFont="1" applyFill="1" applyBorder="1" applyAlignment="1" applyProtection="1">
      <alignment horizontal="justify" vertical="center" wrapText="1"/>
      <protection locked="0"/>
    </xf>
    <xf numFmtId="0" fontId="17" fillId="0" borderId="23" xfId="0" applyFont="1" applyFill="1" applyBorder="1" applyAlignment="1" applyProtection="1">
      <alignment horizontal="justify" vertical="center" wrapText="1"/>
      <protection locked="0"/>
    </xf>
    <xf numFmtId="0" fontId="17" fillId="0" borderId="74" xfId="0" applyFont="1" applyFill="1" applyBorder="1" applyAlignment="1" applyProtection="1">
      <alignment horizontal="justify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0" fontId="17" fillId="0" borderId="49" xfId="0" applyFont="1" applyFill="1" applyBorder="1" applyAlignment="1" applyProtection="1">
      <alignment horizontal="justify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8" fillId="33" borderId="75" xfId="0" applyFont="1" applyFill="1" applyBorder="1" applyAlignment="1" applyProtection="1">
      <alignment horizontal="right" vertical="center"/>
      <protection locked="0"/>
    </xf>
    <xf numFmtId="0" fontId="17" fillId="0" borderId="73" xfId="0" applyFont="1" applyFill="1" applyBorder="1" applyAlignment="1">
      <alignment horizontal="justify" vertical="center" wrapText="1"/>
    </xf>
    <xf numFmtId="0" fontId="17" fillId="0" borderId="59" xfId="0" applyFont="1" applyFill="1" applyBorder="1" applyAlignment="1">
      <alignment horizontal="justify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7" fillId="0" borderId="74" xfId="0" applyFont="1" applyFill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justify" vertical="center" wrapText="1"/>
    </xf>
    <xf numFmtId="0" fontId="17" fillId="0" borderId="49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4" fillId="34" borderId="71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 shrinkToFit="1"/>
      <protection locked="0"/>
    </xf>
    <xf numFmtId="0" fontId="4" fillId="34" borderId="76" xfId="0" applyFont="1" applyFill="1" applyBorder="1" applyAlignment="1" applyProtection="1">
      <alignment horizontal="left" vertical="center"/>
      <protection locked="0"/>
    </xf>
    <xf numFmtId="0" fontId="4" fillId="34" borderId="77" xfId="0" applyFont="1" applyFill="1" applyBorder="1" applyAlignment="1" applyProtection="1">
      <alignment horizontal="left" vertical="center"/>
      <protection locked="0"/>
    </xf>
    <xf numFmtId="0" fontId="4" fillId="33" borderId="71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4" fillId="33" borderId="72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4" borderId="67" xfId="0" applyFont="1" applyFill="1" applyBorder="1" applyAlignment="1" applyProtection="1">
      <alignment horizontal="left" vertical="center"/>
      <protection locked="0"/>
    </xf>
    <xf numFmtId="0" fontId="4" fillId="36" borderId="78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2" fillId="33" borderId="71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0"/>
  <sheetViews>
    <sheetView showGridLines="0" showZeros="0" tabSelected="1" view="pageBreakPreview" zoomScale="60" zoomScaleNormal="90" zoomScalePageLayoutView="0" workbookViewId="0" topLeftCell="A46">
      <selection activeCell="AT72" sqref="AT72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4" width="5.00390625" style="2" customWidth="1"/>
    <col min="5" max="6" width="3.75390625" style="2" customWidth="1"/>
    <col min="7" max="7" width="5.75390625" style="2" customWidth="1"/>
    <col min="8" max="9" width="4.625" style="2" customWidth="1"/>
    <col min="10" max="10" width="4.75390625" style="2" customWidth="1"/>
    <col min="11" max="12" width="3.75390625" style="2" customWidth="1"/>
    <col min="13" max="13" width="5.125" style="2" customWidth="1"/>
    <col min="14" max="14" width="3.75390625" style="2" customWidth="1"/>
    <col min="15" max="15" width="4.875" style="2" customWidth="1"/>
    <col min="16" max="16" width="5.00390625" style="2" customWidth="1"/>
    <col min="17" max="17" width="3.75390625" style="2" customWidth="1"/>
    <col min="18" max="18" width="4.25390625" style="2" customWidth="1"/>
    <col min="19" max="19" width="3.75390625" style="2" customWidth="1"/>
    <col min="20" max="20" width="4.625" style="2" customWidth="1"/>
    <col min="21" max="23" width="3.75390625" style="2" customWidth="1"/>
    <col min="24" max="25" width="9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9" ht="15.75">
      <c r="A1" s="220" t="s">
        <v>123</v>
      </c>
      <c r="B1" s="220"/>
      <c r="C1" s="220"/>
      <c r="D1" s="220"/>
      <c r="E1" s="220"/>
      <c r="F1" s="220"/>
      <c r="G1" s="220"/>
      <c r="H1" s="220"/>
      <c r="I1" s="220"/>
    </row>
    <row r="2" spans="1:9" ht="15.75">
      <c r="A2" s="4" t="s">
        <v>87</v>
      </c>
      <c r="B2" s="5"/>
      <c r="C2" s="6"/>
      <c r="D2" s="6"/>
      <c r="E2" s="6"/>
      <c r="F2" s="6"/>
      <c r="G2" s="6"/>
      <c r="H2" s="6"/>
      <c r="I2" s="6"/>
    </row>
    <row r="3" spans="1:9" ht="15.75">
      <c r="A3" s="7"/>
      <c r="B3" s="8"/>
      <c r="C3" s="6"/>
      <c r="D3" s="6"/>
      <c r="E3" s="6"/>
      <c r="F3" s="6"/>
      <c r="G3" s="6"/>
      <c r="H3" s="6"/>
      <c r="I3" s="6"/>
    </row>
    <row r="4" spans="1:9" ht="15.75">
      <c r="A4" s="9"/>
      <c r="B4" s="6"/>
      <c r="C4" s="6"/>
      <c r="D4" s="6"/>
      <c r="E4" s="6"/>
      <c r="F4" s="6"/>
      <c r="G4" s="6"/>
      <c r="H4" s="6"/>
      <c r="I4" s="6"/>
    </row>
    <row r="5" spans="6:27" ht="12.75" customHeight="1">
      <c r="F5" s="10"/>
      <c r="G5" s="219" t="s">
        <v>0</v>
      </c>
      <c r="H5" s="219"/>
      <c r="I5" s="219"/>
      <c r="J5" s="219"/>
      <c r="K5" s="219"/>
      <c r="L5" s="219"/>
      <c r="M5" s="219"/>
      <c r="N5" s="219"/>
      <c r="O5" s="221" t="s">
        <v>1</v>
      </c>
      <c r="P5" s="221"/>
      <c r="Q5" s="221"/>
      <c r="R5" s="221"/>
      <c r="S5" s="221" t="s">
        <v>2</v>
      </c>
      <c r="T5" s="221"/>
      <c r="U5" s="221"/>
      <c r="V5" s="221"/>
      <c r="W5" s="222" t="s">
        <v>3</v>
      </c>
      <c r="X5" s="222"/>
      <c r="Y5" s="222"/>
      <c r="Z5" s="222"/>
      <c r="AA5" s="222"/>
    </row>
    <row r="6" spans="6:27" ht="16.5" customHeight="1">
      <c r="F6" s="10"/>
      <c r="G6" s="219"/>
      <c r="H6" s="219"/>
      <c r="I6" s="219"/>
      <c r="J6" s="219"/>
      <c r="K6" s="219"/>
      <c r="L6" s="219"/>
      <c r="M6" s="219"/>
      <c r="N6" s="219"/>
      <c r="O6" s="219" t="s">
        <v>4</v>
      </c>
      <c r="P6" s="219"/>
      <c r="Q6" s="219" t="s">
        <v>5</v>
      </c>
      <c r="R6" s="219"/>
      <c r="S6" s="219" t="s">
        <v>6</v>
      </c>
      <c r="T6" s="219"/>
      <c r="U6" s="219" t="s">
        <v>7</v>
      </c>
      <c r="V6" s="219"/>
      <c r="W6" s="222"/>
      <c r="X6" s="222"/>
      <c r="Y6" s="222"/>
      <c r="Z6" s="222"/>
      <c r="AA6" s="222"/>
    </row>
    <row r="7" spans="1:27" s="24" customFormat="1" ht="182.25" customHeight="1">
      <c r="A7" s="12" t="s">
        <v>8</v>
      </c>
      <c r="B7" s="13" t="s">
        <v>9</v>
      </c>
      <c r="C7" s="14" t="s">
        <v>10</v>
      </c>
      <c r="D7" s="15" t="s">
        <v>11</v>
      </c>
      <c r="E7" s="15" t="s">
        <v>12</v>
      </c>
      <c r="F7" s="15" t="s">
        <v>13</v>
      </c>
      <c r="G7" s="16" t="s">
        <v>14</v>
      </c>
      <c r="H7" s="17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9" t="s">
        <v>20</v>
      </c>
      <c r="N7" s="20" t="s">
        <v>21</v>
      </c>
      <c r="O7" s="21" t="s">
        <v>22</v>
      </c>
      <c r="P7" s="22" t="s">
        <v>23</v>
      </c>
      <c r="Q7" s="21" t="s">
        <v>22</v>
      </c>
      <c r="R7" s="22" t="s">
        <v>23</v>
      </c>
      <c r="S7" s="21" t="s">
        <v>22</v>
      </c>
      <c r="T7" s="22" t="s">
        <v>23</v>
      </c>
      <c r="U7" s="21" t="s">
        <v>22</v>
      </c>
      <c r="V7" s="22" t="s">
        <v>23</v>
      </c>
      <c r="W7" s="23" t="s">
        <v>24</v>
      </c>
      <c r="X7" s="23" t="s">
        <v>25</v>
      </c>
      <c r="Y7" s="23" t="s">
        <v>26</v>
      </c>
      <c r="Z7" s="23" t="s">
        <v>27</v>
      </c>
      <c r="AA7" s="23" t="s">
        <v>28</v>
      </c>
    </row>
    <row r="8" spans="1:27" s="2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25">
        <v>15</v>
      </c>
      <c r="P8" s="26">
        <v>16</v>
      </c>
      <c r="Q8" s="25">
        <v>17</v>
      </c>
      <c r="R8" s="26">
        <v>18</v>
      </c>
      <c r="S8" s="25">
        <v>19</v>
      </c>
      <c r="T8" s="26">
        <v>20</v>
      </c>
      <c r="U8" s="25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</row>
    <row r="9" spans="1:27" s="28" customFormat="1" ht="16.5" customHeight="1">
      <c r="A9" s="216" t="s">
        <v>29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</row>
    <row r="10" spans="1:27" ht="16.5" customHeight="1">
      <c r="A10" s="29">
        <v>1</v>
      </c>
      <c r="B10" s="30" t="s">
        <v>30</v>
      </c>
      <c r="C10" s="31" t="s">
        <v>88</v>
      </c>
      <c r="D10" s="29">
        <v>2</v>
      </c>
      <c r="E10" s="32" t="s">
        <v>31</v>
      </c>
      <c r="F10" s="32"/>
      <c r="G10" s="33">
        <f>SUM(H10:N10)</f>
        <v>30</v>
      </c>
      <c r="H10" s="34"/>
      <c r="I10" s="35"/>
      <c r="J10" s="36"/>
      <c r="K10" s="35"/>
      <c r="L10" s="35">
        <v>30</v>
      </c>
      <c r="M10" s="35"/>
      <c r="N10" s="37"/>
      <c r="O10" s="38"/>
      <c r="P10" s="37">
        <v>30</v>
      </c>
      <c r="Q10" s="34"/>
      <c r="R10" s="37"/>
      <c r="S10" s="38"/>
      <c r="T10" s="37"/>
      <c r="U10" s="34"/>
      <c r="V10" s="37"/>
      <c r="W10" s="39">
        <v>2</v>
      </c>
      <c r="X10" s="39">
        <v>1.4</v>
      </c>
      <c r="Y10" s="39"/>
      <c r="Z10" s="39">
        <v>1</v>
      </c>
      <c r="AA10" s="39"/>
    </row>
    <row r="11" spans="1:27" ht="16.5" customHeight="1">
      <c r="A11" s="40">
        <v>2</v>
      </c>
      <c r="B11" s="30" t="s">
        <v>32</v>
      </c>
      <c r="C11" s="31" t="s">
        <v>89</v>
      </c>
      <c r="D11" s="29">
        <v>1</v>
      </c>
      <c r="E11" s="41"/>
      <c r="F11" s="41" t="s">
        <v>31</v>
      </c>
      <c r="G11" s="33">
        <f>SUM(H11:N11)</f>
        <v>15</v>
      </c>
      <c r="H11" s="34"/>
      <c r="I11" s="35"/>
      <c r="J11" s="42"/>
      <c r="K11" s="35">
        <v>15</v>
      </c>
      <c r="L11" s="35"/>
      <c r="M11" s="35"/>
      <c r="N11" s="37"/>
      <c r="O11" s="38"/>
      <c r="P11" s="37">
        <v>15</v>
      </c>
      <c r="Q11" s="34"/>
      <c r="R11" s="37"/>
      <c r="S11" s="43"/>
      <c r="T11" s="44"/>
      <c r="U11" s="45"/>
      <c r="V11" s="44"/>
      <c r="W11" s="46"/>
      <c r="X11" s="46">
        <v>0.8</v>
      </c>
      <c r="Y11" s="46"/>
      <c r="Z11" s="46">
        <v>0.2</v>
      </c>
      <c r="AA11" s="46"/>
    </row>
    <row r="12" spans="1:27" ht="16.5" customHeight="1">
      <c r="A12" s="29">
        <v>3</v>
      </c>
      <c r="B12" s="30" t="s">
        <v>33</v>
      </c>
      <c r="C12" s="31" t="s">
        <v>90</v>
      </c>
      <c r="D12" s="29">
        <v>1</v>
      </c>
      <c r="E12" s="32"/>
      <c r="F12" s="32" t="s">
        <v>34</v>
      </c>
      <c r="G12" s="33">
        <f>SUM(H12:N12)</f>
        <v>5</v>
      </c>
      <c r="H12" s="34"/>
      <c r="I12" s="35">
        <v>5</v>
      </c>
      <c r="J12" s="42"/>
      <c r="K12" s="35"/>
      <c r="L12" s="35"/>
      <c r="M12" s="35"/>
      <c r="N12" s="37"/>
      <c r="O12" s="38"/>
      <c r="P12" s="37"/>
      <c r="Q12" s="34"/>
      <c r="R12" s="37">
        <v>5</v>
      </c>
      <c r="S12" s="43"/>
      <c r="T12" s="44"/>
      <c r="U12" s="45"/>
      <c r="V12" s="44"/>
      <c r="W12" s="46"/>
      <c r="X12" s="46">
        <v>0.2</v>
      </c>
      <c r="Y12" s="46"/>
      <c r="Z12" s="46">
        <v>0.1</v>
      </c>
      <c r="AA12" s="46"/>
    </row>
    <row r="13" spans="1:27" ht="16.5" customHeight="1">
      <c r="A13" s="47">
        <v>4</v>
      </c>
      <c r="B13" s="48" t="s">
        <v>35</v>
      </c>
      <c r="C13" s="49" t="s">
        <v>91</v>
      </c>
      <c r="D13" s="50">
        <v>5</v>
      </c>
      <c r="E13" s="51"/>
      <c r="F13" s="51" t="s">
        <v>34</v>
      </c>
      <c r="G13" s="52">
        <v>30</v>
      </c>
      <c r="H13" s="53"/>
      <c r="I13" s="54">
        <v>30</v>
      </c>
      <c r="J13" s="55"/>
      <c r="K13" s="54"/>
      <c r="L13" s="54"/>
      <c r="M13" s="54"/>
      <c r="N13" s="56"/>
      <c r="O13" s="38"/>
      <c r="P13" s="37"/>
      <c r="Q13" s="34"/>
      <c r="R13" s="37">
        <v>30</v>
      </c>
      <c r="S13" s="43"/>
      <c r="T13" s="44"/>
      <c r="U13" s="45"/>
      <c r="V13" s="44"/>
      <c r="W13" s="46"/>
      <c r="X13" s="46">
        <v>1.1</v>
      </c>
      <c r="Y13" s="46"/>
      <c r="Z13" s="46">
        <v>1</v>
      </c>
      <c r="AA13" s="46"/>
    </row>
    <row r="14" spans="1:27" s="28" customFormat="1" ht="16.5" customHeight="1">
      <c r="A14" s="209" t="s">
        <v>14</v>
      </c>
      <c r="B14" s="209"/>
      <c r="C14" s="57"/>
      <c r="D14" s="58">
        <f>SUM(D10:D13)</f>
        <v>9</v>
      </c>
      <c r="E14" s="59"/>
      <c r="F14" s="59"/>
      <c r="G14" s="58">
        <f aca="true" t="shared" si="0" ref="G14:AA14">SUM(G10:G13)</f>
        <v>80</v>
      </c>
      <c r="H14" s="60">
        <f t="shared" si="0"/>
        <v>0</v>
      </c>
      <c r="I14" s="61">
        <f t="shared" si="0"/>
        <v>35</v>
      </c>
      <c r="J14" s="61">
        <f t="shared" si="0"/>
        <v>0</v>
      </c>
      <c r="K14" s="61">
        <f t="shared" si="0"/>
        <v>15</v>
      </c>
      <c r="L14" s="61">
        <f t="shared" si="0"/>
        <v>30</v>
      </c>
      <c r="M14" s="61">
        <f t="shared" si="0"/>
        <v>0</v>
      </c>
      <c r="N14" s="62">
        <f t="shared" si="0"/>
        <v>0</v>
      </c>
      <c r="O14" s="60">
        <f t="shared" si="0"/>
        <v>0</v>
      </c>
      <c r="P14" s="62">
        <f t="shared" si="0"/>
        <v>45</v>
      </c>
      <c r="Q14" s="60">
        <f t="shared" si="0"/>
        <v>0</v>
      </c>
      <c r="R14" s="62">
        <f t="shared" si="0"/>
        <v>35</v>
      </c>
      <c r="S14" s="60">
        <f t="shared" si="0"/>
        <v>0</v>
      </c>
      <c r="T14" s="62">
        <f t="shared" si="0"/>
        <v>0</v>
      </c>
      <c r="U14" s="60">
        <f t="shared" si="0"/>
        <v>0</v>
      </c>
      <c r="V14" s="62">
        <f t="shared" si="0"/>
        <v>0</v>
      </c>
      <c r="W14" s="62">
        <f t="shared" si="0"/>
        <v>2</v>
      </c>
      <c r="X14" s="62">
        <f t="shared" si="0"/>
        <v>3.5000000000000004</v>
      </c>
      <c r="Y14" s="62">
        <f t="shared" si="0"/>
        <v>0</v>
      </c>
      <c r="Z14" s="62">
        <f>SUM(Z10:Z13)</f>
        <v>2.3</v>
      </c>
      <c r="AA14" s="62">
        <f t="shared" si="0"/>
        <v>0</v>
      </c>
    </row>
    <row r="15" spans="1:27" ht="16.5" customHeight="1">
      <c r="A15" s="216" t="s">
        <v>36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</row>
    <row r="16" spans="1:27" ht="16.5" customHeight="1">
      <c r="A16" s="29">
        <v>5</v>
      </c>
      <c r="B16" s="63" t="s">
        <v>37</v>
      </c>
      <c r="C16" s="31" t="s">
        <v>92</v>
      </c>
      <c r="D16" s="29">
        <v>7</v>
      </c>
      <c r="E16" s="32" t="s">
        <v>31</v>
      </c>
      <c r="F16" s="32" t="s">
        <v>31</v>
      </c>
      <c r="G16" s="64">
        <f>SUM(H16:N16)</f>
        <v>30</v>
      </c>
      <c r="H16" s="34">
        <v>15</v>
      </c>
      <c r="I16" s="35">
        <v>15</v>
      </c>
      <c r="J16" s="35"/>
      <c r="K16" s="35"/>
      <c r="L16" s="35"/>
      <c r="M16" s="35"/>
      <c r="N16" s="37"/>
      <c r="O16" s="38">
        <v>15</v>
      </c>
      <c r="P16" s="37">
        <v>15</v>
      </c>
      <c r="Q16" s="65"/>
      <c r="R16" s="66"/>
      <c r="S16" s="38"/>
      <c r="T16" s="37"/>
      <c r="U16" s="34"/>
      <c r="V16" s="37"/>
      <c r="W16" s="67"/>
      <c r="X16" s="68">
        <v>2</v>
      </c>
      <c r="Y16" s="39"/>
      <c r="Z16" s="39">
        <v>1</v>
      </c>
      <c r="AA16" s="39"/>
    </row>
    <row r="17" spans="1:27" ht="16.5" customHeight="1">
      <c r="A17" s="69">
        <v>6</v>
      </c>
      <c r="B17" s="70" t="s">
        <v>38</v>
      </c>
      <c r="C17" s="71" t="s">
        <v>93</v>
      </c>
      <c r="D17" s="72">
        <v>5</v>
      </c>
      <c r="E17" s="73" t="s">
        <v>39</v>
      </c>
      <c r="F17" s="73" t="s">
        <v>39</v>
      </c>
      <c r="G17" s="64">
        <f>SUM(H17:N17)</f>
        <v>45</v>
      </c>
      <c r="H17" s="74">
        <v>15</v>
      </c>
      <c r="I17" s="75">
        <v>30</v>
      </c>
      <c r="J17" s="75"/>
      <c r="K17" s="75"/>
      <c r="L17" s="75"/>
      <c r="M17" s="75"/>
      <c r="N17" s="76"/>
      <c r="O17" s="77"/>
      <c r="P17" s="76"/>
      <c r="Q17" s="74"/>
      <c r="R17" s="76"/>
      <c r="S17" s="77">
        <v>15</v>
      </c>
      <c r="T17" s="76">
        <v>30</v>
      </c>
      <c r="U17" s="74"/>
      <c r="V17" s="76"/>
      <c r="W17" s="78"/>
      <c r="X17" s="79">
        <v>2</v>
      </c>
      <c r="Y17" s="46"/>
      <c r="Z17" s="46">
        <v>1.5</v>
      </c>
      <c r="AA17" s="46"/>
    </row>
    <row r="18" spans="1:35" s="28" customFormat="1" ht="16.5" customHeight="1">
      <c r="A18" s="209" t="s">
        <v>14</v>
      </c>
      <c r="B18" s="209"/>
      <c r="C18" s="80"/>
      <c r="D18" s="81">
        <f>SUM(D16:D17)</f>
        <v>12</v>
      </c>
      <c r="E18" s="82"/>
      <c r="F18" s="82"/>
      <c r="G18" s="58">
        <f aca="true" t="shared" si="1" ref="G18:AA18">SUM(G16:G17)</f>
        <v>75</v>
      </c>
      <c r="H18" s="83">
        <f t="shared" si="1"/>
        <v>30</v>
      </c>
      <c r="I18" s="84">
        <f t="shared" si="1"/>
        <v>45</v>
      </c>
      <c r="J18" s="84">
        <f t="shared" si="1"/>
        <v>0</v>
      </c>
      <c r="K18" s="84">
        <f t="shared" si="1"/>
        <v>0</v>
      </c>
      <c r="L18" s="84">
        <f t="shared" si="1"/>
        <v>0</v>
      </c>
      <c r="M18" s="84">
        <f t="shared" si="1"/>
        <v>0</v>
      </c>
      <c r="N18" s="84">
        <f t="shared" si="1"/>
        <v>0</v>
      </c>
      <c r="O18" s="83">
        <f t="shared" si="1"/>
        <v>15</v>
      </c>
      <c r="P18" s="85">
        <f t="shared" si="1"/>
        <v>15</v>
      </c>
      <c r="Q18" s="83">
        <f t="shared" si="1"/>
        <v>0</v>
      </c>
      <c r="R18" s="85">
        <f t="shared" si="1"/>
        <v>0</v>
      </c>
      <c r="S18" s="83">
        <f t="shared" si="1"/>
        <v>15</v>
      </c>
      <c r="T18" s="85">
        <f t="shared" si="1"/>
        <v>30</v>
      </c>
      <c r="U18" s="83">
        <f t="shared" si="1"/>
        <v>0</v>
      </c>
      <c r="V18" s="85">
        <f t="shared" si="1"/>
        <v>0</v>
      </c>
      <c r="W18" s="58">
        <f t="shared" si="1"/>
        <v>0</v>
      </c>
      <c r="X18" s="62">
        <f t="shared" si="1"/>
        <v>4</v>
      </c>
      <c r="Y18" s="62">
        <f t="shared" si="1"/>
        <v>0</v>
      </c>
      <c r="Z18" s="62">
        <f t="shared" si="1"/>
        <v>2.5</v>
      </c>
      <c r="AA18" s="62">
        <f t="shared" si="1"/>
        <v>0</v>
      </c>
      <c r="AC18" s="86"/>
      <c r="AD18" s="86"/>
      <c r="AE18" s="86"/>
      <c r="AF18" s="86"/>
      <c r="AG18" s="86"/>
      <c r="AH18" s="86"/>
      <c r="AI18" s="86"/>
    </row>
    <row r="19" spans="1:35" ht="16.5" customHeight="1">
      <c r="A19" s="216" t="s">
        <v>40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C19" s="86"/>
      <c r="AD19" s="86"/>
      <c r="AE19" s="86"/>
      <c r="AF19" s="86"/>
      <c r="AG19" s="86"/>
      <c r="AH19" s="86"/>
      <c r="AI19" s="87"/>
    </row>
    <row r="20" spans="1:35" ht="16.5" customHeight="1">
      <c r="A20" s="69">
        <v>7</v>
      </c>
      <c r="B20" s="88" t="s">
        <v>41</v>
      </c>
      <c r="C20" s="89" t="s">
        <v>94</v>
      </c>
      <c r="D20" s="69">
        <v>4</v>
      </c>
      <c r="E20" s="90" t="s">
        <v>31</v>
      </c>
      <c r="F20" s="91"/>
      <c r="G20" s="64">
        <f>SUM(H20:N20)</f>
        <v>30</v>
      </c>
      <c r="H20" s="92">
        <v>15</v>
      </c>
      <c r="I20" s="93">
        <v>15</v>
      </c>
      <c r="J20" s="93"/>
      <c r="K20" s="93"/>
      <c r="L20" s="93"/>
      <c r="M20" s="93"/>
      <c r="N20" s="94"/>
      <c r="O20" s="92">
        <v>15</v>
      </c>
      <c r="P20" s="94">
        <v>15</v>
      </c>
      <c r="Q20" s="95"/>
      <c r="R20" s="94"/>
      <c r="S20" s="92"/>
      <c r="T20" s="94"/>
      <c r="U20" s="96"/>
      <c r="V20" s="97"/>
      <c r="W20" s="98"/>
      <c r="X20" s="99">
        <v>2.6</v>
      </c>
      <c r="Y20" s="99"/>
      <c r="Z20" s="99">
        <v>2.6</v>
      </c>
      <c r="AA20" s="99"/>
      <c r="AC20" s="87"/>
      <c r="AD20" s="87"/>
      <c r="AE20" s="87"/>
      <c r="AF20" s="87"/>
      <c r="AG20" s="87"/>
      <c r="AH20" s="87"/>
      <c r="AI20" s="87"/>
    </row>
    <row r="21" spans="1:35" ht="16.5" customHeight="1">
      <c r="A21" s="69">
        <v>8</v>
      </c>
      <c r="B21" s="88" t="s">
        <v>42</v>
      </c>
      <c r="C21" s="89" t="s">
        <v>121</v>
      </c>
      <c r="D21" s="69">
        <v>3</v>
      </c>
      <c r="E21" s="90"/>
      <c r="F21" s="91" t="s">
        <v>34</v>
      </c>
      <c r="G21" s="64">
        <f>SUM(H21:N21)</f>
        <v>30</v>
      </c>
      <c r="H21" s="92"/>
      <c r="I21" s="93">
        <v>30</v>
      </c>
      <c r="J21" s="93"/>
      <c r="K21" s="93"/>
      <c r="L21" s="93"/>
      <c r="M21" s="93"/>
      <c r="N21" s="94"/>
      <c r="O21" s="92"/>
      <c r="P21" s="94"/>
      <c r="Q21" s="95"/>
      <c r="R21" s="94">
        <v>30</v>
      </c>
      <c r="S21" s="92"/>
      <c r="T21" s="94"/>
      <c r="U21" s="96"/>
      <c r="V21" s="97"/>
      <c r="W21" s="98"/>
      <c r="X21" s="99">
        <v>1.6</v>
      </c>
      <c r="Y21" s="99"/>
      <c r="Z21" s="99">
        <v>1.6</v>
      </c>
      <c r="AA21" s="99"/>
      <c r="AC21" s="87"/>
      <c r="AD21" s="87"/>
      <c r="AE21" s="87"/>
      <c r="AF21" s="87"/>
      <c r="AG21" s="87"/>
      <c r="AH21" s="87"/>
      <c r="AI21" s="87"/>
    </row>
    <row r="22" spans="1:35" ht="16.5" customHeight="1">
      <c r="A22" s="69">
        <v>9</v>
      </c>
      <c r="B22" s="88" t="s">
        <v>43</v>
      </c>
      <c r="C22" s="89" t="s">
        <v>95</v>
      </c>
      <c r="D22" s="69">
        <v>2</v>
      </c>
      <c r="E22" s="90"/>
      <c r="F22" s="91" t="s">
        <v>34</v>
      </c>
      <c r="G22" s="33">
        <v>15</v>
      </c>
      <c r="H22" s="92"/>
      <c r="I22" s="93">
        <v>15</v>
      </c>
      <c r="J22" s="93"/>
      <c r="K22" s="93"/>
      <c r="L22" s="93"/>
      <c r="M22" s="93"/>
      <c r="N22" s="94"/>
      <c r="O22" s="92"/>
      <c r="P22" s="94"/>
      <c r="Q22" s="95"/>
      <c r="R22" s="94">
        <v>15</v>
      </c>
      <c r="S22" s="92"/>
      <c r="T22" s="94"/>
      <c r="U22" s="96"/>
      <c r="V22" s="97"/>
      <c r="W22" s="98"/>
      <c r="X22" s="99">
        <v>1</v>
      </c>
      <c r="Y22" s="99"/>
      <c r="Z22" s="99">
        <v>1</v>
      </c>
      <c r="AA22" s="99"/>
      <c r="AC22" s="87"/>
      <c r="AD22" s="87"/>
      <c r="AE22" s="87"/>
      <c r="AF22" s="87"/>
      <c r="AG22" s="87"/>
      <c r="AH22" s="87"/>
      <c r="AI22" s="87"/>
    </row>
    <row r="23" spans="1:35" ht="16.5" customHeight="1">
      <c r="A23" s="100">
        <v>10</v>
      </c>
      <c r="B23" s="101" t="s">
        <v>44</v>
      </c>
      <c r="C23" s="102" t="s">
        <v>122</v>
      </c>
      <c r="D23" s="100">
        <v>6</v>
      </c>
      <c r="E23" s="103" t="s">
        <v>34</v>
      </c>
      <c r="F23" s="104" t="s">
        <v>34</v>
      </c>
      <c r="G23" s="64">
        <f>SUM(H23:N23)</f>
        <v>45</v>
      </c>
      <c r="H23" s="96">
        <v>15</v>
      </c>
      <c r="I23" s="105">
        <v>30</v>
      </c>
      <c r="J23" s="105"/>
      <c r="K23" s="105"/>
      <c r="L23" s="105"/>
      <c r="M23" s="105"/>
      <c r="N23" s="97"/>
      <c r="O23" s="106"/>
      <c r="P23" s="97"/>
      <c r="Q23" s="96">
        <v>15</v>
      </c>
      <c r="R23" s="97">
        <v>30</v>
      </c>
      <c r="S23" s="92"/>
      <c r="T23" s="94"/>
      <c r="U23" s="95"/>
      <c r="V23" s="94"/>
      <c r="W23" s="98"/>
      <c r="X23" s="99">
        <v>2.4</v>
      </c>
      <c r="Y23" s="99"/>
      <c r="Z23" s="99">
        <v>2.4</v>
      </c>
      <c r="AA23" s="99"/>
      <c r="AC23" s="87"/>
      <c r="AD23" s="87"/>
      <c r="AE23" s="87"/>
      <c r="AF23" s="87"/>
      <c r="AG23" s="87"/>
      <c r="AH23" s="87"/>
      <c r="AI23" s="87"/>
    </row>
    <row r="24" spans="1:35" ht="16.5" customHeight="1">
      <c r="A24" s="29">
        <v>11</v>
      </c>
      <c r="B24" s="107" t="s">
        <v>45</v>
      </c>
      <c r="C24" s="31" t="s">
        <v>96</v>
      </c>
      <c r="D24" s="29">
        <v>4</v>
      </c>
      <c r="E24" s="32"/>
      <c r="F24" s="108" t="s">
        <v>39</v>
      </c>
      <c r="G24" s="64">
        <f>SUM(H24:N24)</f>
        <v>30</v>
      </c>
      <c r="H24" s="38"/>
      <c r="I24" s="35">
        <v>30</v>
      </c>
      <c r="J24" s="35"/>
      <c r="K24" s="35"/>
      <c r="L24" s="35"/>
      <c r="M24" s="35"/>
      <c r="N24" s="37"/>
      <c r="O24" s="38"/>
      <c r="P24" s="37"/>
      <c r="Q24" s="34"/>
      <c r="R24" s="37"/>
      <c r="S24" s="38"/>
      <c r="T24" s="37">
        <v>30</v>
      </c>
      <c r="U24" s="34"/>
      <c r="V24" s="37"/>
      <c r="W24" s="109"/>
      <c r="X24" s="46">
        <v>3.2</v>
      </c>
      <c r="Y24" s="46"/>
      <c r="Z24" s="46">
        <v>3.2</v>
      </c>
      <c r="AA24" s="46"/>
      <c r="AC24" s="87"/>
      <c r="AD24" s="87"/>
      <c r="AE24" s="87"/>
      <c r="AF24" s="87"/>
      <c r="AG24" s="87"/>
      <c r="AH24" s="87"/>
      <c r="AI24" s="87"/>
    </row>
    <row r="25" spans="1:27" ht="16.5" customHeight="1">
      <c r="A25" s="29">
        <v>12</v>
      </c>
      <c r="B25" s="107" t="s">
        <v>46</v>
      </c>
      <c r="C25" s="31" t="s">
        <v>97</v>
      </c>
      <c r="D25" s="29">
        <v>4</v>
      </c>
      <c r="E25" s="32"/>
      <c r="F25" s="108" t="s">
        <v>39</v>
      </c>
      <c r="G25" s="64">
        <f>SUM(H25:N25)</f>
        <v>15</v>
      </c>
      <c r="H25" s="38"/>
      <c r="I25" s="35">
        <v>15</v>
      </c>
      <c r="J25" s="35"/>
      <c r="K25" s="35"/>
      <c r="L25" s="35"/>
      <c r="M25" s="35"/>
      <c r="N25" s="37"/>
      <c r="O25" s="38"/>
      <c r="P25" s="37"/>
      <c r="Q25" s="34"/>
      <c r="R25" s="37"/>
      <c r="S25" s="38"/>
      <c r="T25" s="37">
        <v>15</v>
      </c>
      <c r="U25" s="34"/>
      <c r="V25" s="37"/>
      <c r="W25" s="109"/>
      <c r="X25" s="46">
        <v>1.6</v>
      </c>
      <c r="Y25" s="46"/>
      <c r="Z25" s="46">
        <v>1</v>
      </c>
      <c r="AA25" s="46"/>
    </row>
    <row r="26" spans="1:27" ht="16.5" customHeight="1">
      <c r="A26" s="29">
        <v>13</v>
      </c>
      <c r="B26" s="107" t="s">
        <v>47</v>
      </c>
      <c r="C26" s="31" t="s">
        <v>98</v>
      </c>
      <c r="D26" s="29">
        <v>4</v>
      </c>
      <c r="E26" s="32"/>
      <c r="F26" s="108" t="s">
        <v>39</v>
      </c>
      <c r="G26" s="64">
        <f>SUM(H26:N26)</f>
        <v>30</v>
      </c>
      <c r="H26" s="38"/>
      <c r="I26" s="35"/>
      <c r="J26" s="35">
        <v>30</v>
      </c>
      <c r="K26" s="35"/>
      <c r="L26" s="35"/>
      <c r="M26" s="35"/>
      <c r="N26" s="37"/>
      <c r="O26" s="38"/>
      <c r="P26" s="37"/>
      <c r="Q26" s="34"/>
      <c r="R26" s="37"/>
      <c r="S26" s="38"/>
      <c r="T26" s="37">
        <v>30</v>
      </c>
      <c r="U26" s="34"/>
      <c r="V26" s="37"/>
      <c r="W26" s="109"/>
      <c r="X26" s="46">
        <v>2</v>
      </c>
      <c r="Y26" s="46"/>
      <c r="Z26" s="46">
        <v>2</v>
      </c>
      <c r="AA26" s="46"/>
    </row>
    <row r="27" spans="1:27" s="28" customFormat="1" ht="16.5" customHeight="1">
      <c r="A27" s="209" t="s">
        <v>14</v>
      </c>
      <c r="B27" s="209"/>
      <c r="C27" s="57"/>
      <c r="D27" s="58">
        <f>SUM(D20:D26)</f>
        <v>27</v>
      </c>
      <c r="E27" s="59"/>
      <c r="F27" s="59"/>
      <c r="G27" s="58">
        <f aca="true" t="shared" si="2" ref="G27:AA27">SUM(G20:G26)</f>
        <v>195</v>
      </c>
      <c r="H27" s="60">
        <f t="shared" si="2"/>
        <v>30</v>
      </c>
      <c r="I27" s="61">
        <f t="shared" si="2"/>
        <v>135</v>
      </c>
      <c r="J27" s="61">
        <f t="shared" si="2"/>
        <v>30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2">
        <f t="shared" si="2"/>
        <v>0</v>
      </c>
      <c r="O27" s="60">
        <f t="shared" si="2"/>
        <v>15</v>
      </c>
      <c r="P27" s="62">
        <f t="shared" si="2"/>
        <v>15</v>
      </c>
      <c r="Q27" s="60">
        <f t="shared" si="2"/>
        <v>15</v>
      </c>
      <c r="R27" s="62">
        <f t="shared" si="2"/>
        <v>75</v>
      </c>
      <c r="S27" s="60">
        <f t="shared" si="2"/>
        <v>0</v>
      </c>
      <c r="T27" s="62">
        <f t="shared" si="2"/>
        <v>75</v>
      </c>
      <c r="U27" s="60">
        <f t="shared" si="2"/>
        <v>0</v>
      </c>
      <c r="V27" s="62">
        <f t="shared" si="2"/>
        <v>0</v>
      </c>
      <c r="W27" s="62">
        <f t="shared" si="2"/>
        <v>0</v>
      </c>
      <c r="X27" s="62">
        <f t="shared" si="2"/>
        <v>14.4</v>
      </c>
      <c r="Y27" s="62">
        <f t="shared" si="2"/>
        <v>0</v>
      </c>
      <c r="Z27" s="62">
        <f t="shared" si="2"/>
        <v>13.8</v>
      </c>
      <c r="AA27" s="62">
        <f t="shared" si="2"/>
        <v>0</v>
      </c>
    </row>
    <row r="28" spans="1:27" ht="16.5" customHeight="1">
      <c r="A28" s="216" t="s">
        <v>48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</row>
    <row r="29" spans="1:27" ht="16.5" customHeight="1">
      <c r="A29" s="29">
        <v>14</v>
      </c>
      <c r="B29" s="30" t="s">
        <v>49</v>
      </c>
      <c r="C29" s="31" t="s">
        <v>99</v>
      </c>
      <c r="D29" s="29">
        <v>3</v>
      </c>
      <c r="E29" s="32"/>
      <c r="F29" s="32" t="s">
        <v>31</v>
      </c>
      <c r="G29" s="33">
        <f>SUM(H29:N29)</f>
        <v>30</v>
      </c>
      <c r="H29" s="34"/>
      <c r="I29" s="35"/>
      <c r="J29" s="35">
        <v>30</v>
      </c>
      <c r="K29" s="35"/>
      <c r="L29" s="35"/>
      <c r="M29" s="35"/>
      <c r="N29" s="37"/>
      <c r="O29" s="38"/>
      <c r="P29" s="37">
        <v>30</v>
      </c>
      <c r="Q29" s="34"/>
      <c r="R29" s="37"/>
      <c r="S29" s="38"/>
      <c r="T29" s="37"/>
      <c r="U29" s="34"/>
      <c r="V29" s="37"/>
      <c r="W29" s="98">
        <v>3</v>
      </c>
      <c r="X29" s="39">
        <v>2</v>
      </c>
      <c r="Y29" s="39"/>
      <c r="Z29" s="39">
        <v>1</v>
      </c>
      <c r="AA29" s="39"/>
    </row>
    <row r="30" spans="1:27" ht="16.5" customHeight="1">
      <c r="A30" s="29">
        <v>15</v>
      </c>
      <c r="B30" s="30" t="s">
        <v>50</v>
      </c>
      <c r="C30" s="31" t="s">
        <v>99</v>
      </c>
      <c r="D30" s="29">
        <v>3</v>
      </c>
      <c r="E30" s="32"/>
      <c r="F30" s="32" t="s">
        <v>31</v>
      </c>
      <c r="G30" s="33">
        <f>SUM(H30:N30)</f>
        <v>30</v>
      </c>
      <c r="H30" s="34"/>
      <c r="I30" s="35"/>
      <c r="J30" s="35">
        <v>30</v>
      </c>
      <c r="K30" s="35"/>
      <c r="L30" s="35"/>
      <c r="M30" s="35"/>
      <c r="N30" s="37"/>
      <c r="O30" s="38"/>
      <c r="P30" s="37">
        <v>30</v>
      </c>
      <c r="Q30" s="34"/>
      <c r="R30" s="37"/>
      <c r="S30" s="38"/>
      <c r="T30" s="37"/>
      <c r="U30" s="34"/>
      <c r="V30" s="37"/>
      <c r="W30" s="109">
        <v>3</v>
      </c>
      <c r="X30" s="46">
        <v>2</v>
      </c>
      <c r="Y30" s="46"/>
      <c r="Z30" s="46">
        <v>1</v>
      </c>
      <c r="AA30" s="46"/>
    </row>
    <row r="31" spans="1:27" ht="16.5" customHeight="1">
      <c r="A31" s="29">
        <v>16</v>
      </c>
      <c r="B31" s="30" t="s">
        <v>51</v>
      </c>
      <c r="C31" s="31" t="s">
        <v>99</v>
      </c>
      <c r="D31" s="29">
        <v>3</v>
      </c>
      <c r="E31" s="32"/>
      <c r="F31" s="32" t="s">
        <v>34</v>
      </c>
      <c r="G31" s="33">
        <f>SUM(H31:N31)</f>
        <v>30</v>
      </c>
      <c r="H31" s="34"/>
      <c r="I31" s="35"/>
      <c r="J31" s="35">
        <v>30</v>
      </c>
      <c r="K31" s="35"/>
      <c r="L31" s="35"/>
      <c r="M31" s="35"/>
      <c r="N31" s="37"/>
      <c r="O31" s="38"/>
      <c r="P31" s="37"/>
      <c r="Q31" s="34"/>
      <c r="R31" s="37">
        <v>30</v>
      </c>
      <c r="S31" s="38"/>
      <c r="T31" s="37"/>
      <c r="U31" s="34"/>
      <c r="V31" s="37"/>
      <c r="W31" s="109">
        <v>3</v>
      </c>
      <c r="X31" s="46">
        <v>2</v>
      </c>
      <c r="Y31" s="46"/>
      <c r="Z31" s="46">
        <v>1</v>
      </c>
      <c r="AA31" s="46"/>
    </row>
    <row r="32" spans="1:27" ht="16.5" customHeight="1">
      <c r="A32" s="72">
        <v>17</v>
      </c>
      <c r="B32" s="110" t="s">
        <v>52</v>
      </c>
      <c r="C32" s="31" t="s">
        <v>100</v>
      </c>
      <c r="D32" s="69">
        <v>2</v>
      </c>
      <c r="E32" s="90"/>
      <c r="F32" s="90" t="s">
        <v>39</v>
      </c>
      <c r="G32" s="33">
        <v>15</v>
      </c>
      <c r="H32" s="95"/>
      <c r="I32" s="93"/>
      <c r="J32" s="93">
        <v>15</v>
      </c>
      <c r="K32" s="93"/>
      <c r="L32" s="93"/>
      <c r="M32" s="93"/>
      <c r="N32" s="94"/>
      <c r="O32" s="92"/>
      <c r="P32" s="94"/>
      <c r="Q32" s="95"/>
      <c r="R32" s="94"/>
      <c r="S32" s="92"/>
      <c r="T32" s="94">
        <v>15</v>
      </c>
      <c r="U32" s="95"/>
      <c r="V32" s="94"/>
      <c r="W32" s="109">
        <v>3</v>
      </c>
      <c r="X32" s="46">
        <v>1</v>
      </c>
      <c r="Y32" s="46"/>
      <c r="Z32" s="46">
        <v>1</v>
      </c>
      <c r="AA32" s="46"/>
    </row>
    <row r="33" spans="1:27" s="28" customFormat="1" ht="16.5" customHeight="1">
      <c r="A33" s="217" t="s">
        <v>14</v>
      </c>
      <c r="B33" s="217"/>
      <c r="C33" s="111"/>
      <c r="D33" s="112">
        <f>SUM(D29:D32)</f>
        <v>11</v>
      </c>
      <c r="E33" s="113"/>
      <c r="F33" s="113"/>
      <c r="G33" s="112">
        <f aca="true" t="shared" si="3" ref="G33:AA33">SUM(G29:G32)</f>
        <v>105</v>
      </c>
      <c r="H33" s="114">
        <f t="shared" si="3"/>
        <v>0</v>
      </c>
      <c r="I33" s="115">
        <f t="shared" si="3"/>
        <v>0</v>
      </c>
      <c r="J33" s="115">
        <f t="shared" si="3"/>
        <v>105</v>
      </c>
      <c r="K33" s="115">
        <f t="shared" si="3"/>
        <v>0</v>
      </c>
      <c r="L33" s="115">
        <f t="shared" si="3"/>
        <v>0</v>
      </c>
      <c r="M33" s="115">
        <f t="shared" si="3"/>
        <v>0</v>
      </c>
      <c r="N33" s="116">
        <f t="shared" si="3"/>
        <v>0</v>
      </c>
      <c r="O33" s="114">
        <f t="shared" si="3"/>
        <v>0</v>
      </c>
      <c r="P33" s="116">
        <f t="shared" si="3"/>
        <v>60</v>
      </c>
      <c r="Q33" s="114">
        <f t="shared" si="3"/>
        <v>0</v>
      </c>
      <c r="R33" s="116">
        <f t="shared" si="3"/>
        <v>30</v>
      </c>
      <c r="S33" s="114">
        <f t="shared" si="3"/>
        <v>0</v>
      </c>
      <c r="T33" s="116">
        <f t="shared" si="3"/>
        <v>15</v>
      </c>
      <c r="U33" s="114">
        <f t="shared" si="3"/>
        <v>0</v>
      </c>
      <c r="V33" s="116">
        <f t="shared" si="3"/>
        <v>0</v>
      </c>
      <c r="W33" s="116">
        <f t="shared" si="3"/>
        <v>12</v>
      </c>
      <c r="X33" s="116">
        <f t="shared" si="3"/>
        <v>7</v>
      </c>
      <c r="Y33" s="116">
        <f t="shared" si="3"/>
        <v>0</v>
      </c>
      <c r="Z33" s="116">
        <f t="shared" si="3"/>
        <v>4</v>
      </c>
      <c r="AA33" s="116">
        <f t="shared" si="3"/>
        <v>0</v>
      </c>
    </row>
    <row r="34" spans="1:27" ht="16.5" customHeight="1">
      <c r="A34" s="216" t="s">
        <v>53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</row>
    <row r="35" spans="1:27" ht="16.5" customHeight="1">
      <c r="A35" s="29">
        <v>18</v>
      </c>
      <c r="B35" s="117" t="s">
        <v>54</v>
      </c>
      <c r="C35" s="118" t="s">
        <v>101</v>
      </c>
      <c r="D35" s="40">
        <v>5</v>
      </c>
      <c r="E35" s="41"/>
      <c r="F35" s="41" t="s">
        <v>34</v>
      </c>
      <c r="G35" s="119">
        <f>SUM(H35:N35)</f>
        <v>60</v>
      </c>
      <c r="H35" s="45"/>
      <c r="I35" s="120"/>
      <c r="J35" s="120"/>
      <c r="K35" s="120"/>
      <c r="L35" s="120"/>
      <c r="M35" s="120">
        <v>60</v>
      </c>
      <c r="N35" s="44"/>
      <c r="O35" s="38"/>
      <c r="P35" s="37">
        <v>30</v>
      </c>
      <c r="Q35" s="34"/>
      <c r="R35" s="37">
        <v>30</v>
      </c>
      <c r="S35" s="38"/>
      <c r="T35" s="37"/>
      <c r="U35" s="34"/>
      <c r="V35" s="37"/>
      <c r="W35" s="98">
        <v>5</v>
      </c>
      <c r="X35" s="39">
        <v>3</v>
      </c>
      <c r="Y35" s="39"/>
      <c r="Z35" s="39">
        <v>5</v>
      </c>
      <c r="AA35" s="39"/>
    </row>
    <row r="36" spans="1:27" ht="16.5" customHeight="1">
      <c r="A36" s="40">
        <v>19</v>
      </c>
      <c r="B36" s="117" t="s">
        <v>55</v>
      </c>
      <c r="C36" s="118" t="s">
        <v>102</v>
      </c>
      <c r="D36" s="40">
        <v>25</v>
      </c>
      <c r="E36" s="41"/>
      <c r="F36" s="41" t="s">
        <v>56</v>
      </c>
      <c r="G36" s="119">
        <f>SUM(H36:N36)</f>
        <v>60</v>
      </c>
      <c r="H36" s="45"/>
      <c r="I36" s="120"/>
      <c r="J36" s="120"/>
      <c r="K36" s="120"/>
      <c r="L36" s="120"/>
      <c r="M36" s="120">
        <v>60</v>
      </c>
      <c r="N36" s="44"/>
      <c r="O36" s="43"/>
      <c r="P36" s="44"/>
      <c r="Q36" s="45"/>
      <c r="R36" s="44"/>
      <c r="S36" s="43"/>
      <c r="T36" s="44">
        <v>30</v>
      </c>
      <c r="U36" s="45"/>
      <c r="V36" s="44">
        <v>30</v>
      </c>
      <c r="W36" s="146">
        <v>25</v>
      </c>
      <c r="X36" s="147">
        <v>20</v>
      </c>
      <c r="Y36" s="147"/>
      <c r="Z36" s="147">
        <v>25</v>
      </c>
      <c r="AA36" s="147"/>
    </row>
    <row r="37" spans="1:27" s="28" customFormat="1" ht="16.5" customHeight="1" thickBot="1">
      <c r="A37" s="218" t="s">
        <v>14</v>
      </c>
      <c r="B37" s="218"/>
      <c r="C37" s="148"/>
      <c r="D37" s="149">
        <f>SUM(D35:D36)</f>
        <v>30</v>
      </c>
      <c r="E37" s="150"/>
      <c r="F37" s="150"/>
      <c r="G37" s="149">
        <f aca="true" t="shared" si="4" ref="G37:AA37">SUM(G35:G36)</f>
        <v>120</v>
      </c>
      <c r="H37" s="151">
        <f t="shared" si="4"/>
        <v>0</v>
      </c>
      <c r="I37" s="152">
        <f t="shared" si="4"/>
        <v>0</v>
      </c>
      <c r="J37" s="152">
        <f t="shared" si="4"/>
        <v>0</v>
      </c>
      <c r="K37" s="152">
        <f t="shared" si="4"/>
        <v>0</v>
      </c>
      <c r="L37" s="152">
        <f t="shared" si="4"/>
        <v>0</v>
      </c>
      <c r="M37" s="152">
        <f t="shared" si="4"/>
        <v>120</v>
      </c>
      <c r="N37" s="152">
        <f t="shared" si="4"/>
        <v>0</v>
      </c>
      <c r="O37" s="151">
        <f t="shared" si="4"/>
        <v>0</v>
      </c>
      <c r="P37" s="153">
        <f t="shared" si="4"/>
        <v>30</v>
      </c>
      <c r="Q37" s="151">
        <f t="shared" si="4"/>
        <v>0</v>
      </c>
      <c r="R37" s="153">
        <f t="shared" si="4"/>
        <v>30</v>
      </c>
      <c r="S37" s="151">
        <f t="shared" si="4"/>
        <v>0</v>
      </c>
      <c r="T37" s="153">
        <f t="shared" si="4"/>
        <v>30</v>
      </c>
      <c r="U37" s="151">
        <f t="shared" si="4"/>
        <v>0</v>
      </c>
      <c r="V37" s="153">
        <f t="shared" si="4"/>
        <v>30</v>
      </c>
      <c r="W37" s="153">
        <f t="shared" si="4"/>
        <v>30</v>
      </c>
      <c r="X37" s="153">
        <f t="shared" si="4"/>
        <v>23</v>
      </c>
      <c r="Y37" s="153">
        <f t="shared" si="4"/>
        <v>0</v>
      </c>
      <c r="Z37" s="153">
        <f t="shared" si="4"/>
        <v>30</v>
      </c>
      <c r="AA37" s="153">
        <f t="shared" si="4"/>
        <v>0</v>
      </c>
    </row>
    <row r="38" spans="1:27" s="28" customFormat="1" ht="16.5" customHeight="1" thickBot="1" thickTop="1">
      <c r="A38" s="216" t="s">
        <v>57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</row>
    <row r="39" spans="1:27" ht="16.5" customHeight="1">
      <c r="A39" s="69">
        <v>20</v>
      </c>
      <c r="B39" s="121" t="s">
        <v>58</v>
      </c>
      <c r="C39" s="122" t="s">
        <v>103</v>
      </c>
      <c r="D39" s="123">
        <v>1</v>
      </c>
      <c r="E39" s="124"/>
      <c r="F39" s="124" t="s">
        <v>34</v>
      </c>
      <c r="G39" s="119">
        <v>15</v>
      </c>
      <c r="H39" s="125"/>
      <c r="I39" s="126"/>
      <c r="J39" s="126"/>
      <c r="K39" s="126"/>
      <c r="L39" s="126"/>
      <c r="M39" s="126"/>
      <c r="N39" s="127">
        <v>15</v>
      </c>
      <c r="O39" s="92"/>
      <c r="P39" s="94"/>
      <c r="Q39" s="95"/>
      <c r="R39" s="94">
        <v>15</v>
      </c>
      <c r="S39" s="92"/>
      <c r="T39" s="94"/>
      <c r="U39" s="95"/>
      <c r="V39" s="94"/>
      <c r="W39" s="98"/>
      <c r="X39" s="39">
        <v>1</v>
      </c>
      <c r="Y39" s="39"/>
      <c r="Z39" s="39">
        <v>1</v>
      </c>
      <c r="AA39" s="39"/>
    </row>
    <row r="40" spans="1:27" s="28" customFormat="1" ht="16.5" customHeight="1">
      <c r="A40" s="209" t="s">
        <v>14</v>
      </c>
      <c r="B40" s="209"/>
      <c r="C40" s="57"/>
      <c r="D40" s="58">
        <f>SUM(D39:D39)</f>
        <v>1</v>
      </c>
      <c r="E40" s="59"/>
      <c r="F40" s="59"/>
      <c r="G40" s="58">
        <f aca="true" t="shared" si="5" ref="G40:AA40">SUM(G39:G39)</f>
        <v>15</v>
      </c>
      <c r="H40" s="60">
        <f t="shared" si="5"/>
        <v>0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15</v>
      </c>
      <c r="O40" s="60">
        <f t="shared" si="5"/>
        <v>0</v>
      </c>
      <c r="P40" s="62">
        <f t="shared" si="5"/>
        <v>0</v>
      </c>
      <c r="Q40" s="60">
        <f t="shared" si="5"/>
        <v>0</v>
      </c>
      <c r="R40" s="62">
        <f t="shared" si="5"/>
        <v>15</v>
      </c>
      <c r="S40" s="60">
        <f t="shared" si="5"/>
        <v>0</v>
      </c>
      <c r="T40" s="62">
        <f t="shared" si="5"/>
        <v>0</v>
      </c>
      <c r="U40" s="60">
        <f t="shared" si="5"/>
        <v>0</v>
      </c>
      <c r="V40" s="62">
        <f t="shared" si="5"/>
        <v>0</v>
      </c>
      <c r="W40" s="62">
        <f t="shared" si="5"/>
        <v>0</v>
      </c>
      <c r="X40" s="62">
        <f t="shared" si="5"/>
        <v>1</v>
      </c>
      <c r="Y40" s="62">
        <f t="shared" si="5"/>
        <v>0</v>
      </c>
      <c r="Z40" s="62">
        <f t="shared" si="5"/>
        <v>1</v>
      </c>
      <c r="AA40" s="62">
        <f t="shared" si="5"/>
        <v>0</v>
      </c>
    </row>
    <row r="41" spans="1:27" ht="16.5" customHeight="1">
      <c r="A41" s="210" t="s">
        <v>125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</row>
    <row r="42" spans="1:27" ht="16.5" customHeight="1">
      <c r="A42" s="69">
        <v>21</v>
      </c>
      <c r="B42" s="154" t="s">
        <v>126</v>
      </c>
      <c r="C42" s="155" t="s">
        <v>135</v>
      </c>
      <c r="D42" s="156">
        <v>5</v>
      </c>
      <c r="E42" s="157" t="s">
        <v>31</v>
      </c>
      <c r="F42" s="157" t="s">
        <v>31</v>
      </c>
      <c r="G42" s="158">
        <f>SUM(H42:N42)</f>
        <v>30</v>
      </c>
      <c r="H42" s="159">
        <v>15</v>
      </c>
      <c r="I42" s="160">
        <v>15</v>
      </c>
      <c r="J42" s="160"/>
      <c r="K42" s="160"/>
      <c r="L42" s="160"/>
      <c r="M42" s="160"/>
      <c r="N42" s="161"/>
      <c r="O42" s="162">
        <v>15</v>
      </c>
      <c r="P42" s="163">
        <v>15</v>
      </c>
      <c r="Q42" s="159"/>
      <c r="R42" s="163"/>
      <c r="S42" s="162"/>
      <c r="T42" s="163"/>
      <c r="U42" s="159"/>
      <c r="V42" s="163"/>
      <c r="W42" s="156">
        <v>5</v>
      </c>
      <c r="X42" s="164">
        <v>2</v>
      </c>
      <c r="Y42" s="164"/>
      <c r="Z42" s="164">
        <v>2.5</v>
      </c>
      <c r="AA42" s="164"/>
    </row>
    <row r="43" spans="1:27" ht="16.5" customHeight="1">
      <c r="A43" s="69">
        <v>22</v>
      </c>
      <c r="B43" s="154" t="s">
        <v>131</v>
      </c>
      <c r="C43" s="155" t="s">
        <v>142</v>
      </c>
      <c r="D43" s="156">
        <v>5</v>
      </c>
      <c r="E43" s="157" t="s">
        <v>31</v>
      </c>
      <c r="F43" s="157" t="s">
        <v>31</v>
      </c>
      <c r="G43" s="158">
        <v>30</v>
      </c>
      <c r="H43" s="159">
        <v>15</v>
      </c>
      <c r="I43" s="160">
        <v>15</v>
      </c>
      <c r="J43" s="160"/>
      <c r="K43" s="160"/>
      <c r="L43" s="160"/>
      <c r="M43" s="160"/>
      <c r="N43" s="163"/>
      <c r="O43" s="162">
        <v>15</v>
      </c>
      <c r="P43" s="163">
        <v>15</v>
      </c>
      <c r="Q43" s="159"/>
      <c r="R43" s="163"/>
      <c r="S43" s="162"/>
      <c r="T43" s="163"/>
      <c r="U43" s="159"/>
      <c r="V43" s="163"/>
      <c r="W43" s="156">
        <v>5</v>
      </c>
      <c r="X43" s="176">
        <v>2</v>
      </c>
      <c r="Y43" s="176"/>
      <c r="Z43" s="176">
        <v>3.5</v>
      </c>
      <c r="AA43" s="165"/>
    </row>
    <row r="44" spans="1:27" ht="16.5" customHeight="1">
      <c r="A44" s="69">
        <v>23</v>
      </c>
      <c r="B44" s="154" t="s">
        <v>127</v>
      </c>
      <c r="C44" s="155" t="s">
        <v>136</v>
      </c>
      <c r="D44" s="156">
        <v>2</v>
      </c>
      <c r="E44" s="157"/>
      <c r="F44" s="157" t="s">
        <v>34</v>
      </c>
      <c r="G44" s="158">
        <v>15</v>
      </c>
      <c r="H44" s="159"/>
      <c r="I44" s="160">
        <v>15</v>
      </c>
      <c r="J44" s="160"/>
      <c r="K44" s="160"/>
      <c r="L44" s="160"/>
      <c r="M44" s="160"/>
      <c r="N44" s="163"/>
      <c r="O44" s="162"/>
      <c r="P44" s="163"/>
      <c r="Q44" s="159"/>
      <c r="R44" s="163">
        <v>15</v>
      </c>
      <c r="S44" s="162"/>
      <c r="T44" s="163"/>
      <c r="U44" s="159"/>
      <c r="V44" s="163"/>
      <c r="W44" s="156">
        <v>2</v>
      </c>
      <c r="X44" s="165">
        <v>1</v>
      </c>
      <c r="Y44" s="165"/>
      <c r="Z44" s="165">
        <v>2</v>
      </c>
      <c r="AA44" s="165"/>
    </row>
    <row r="45" spans="1:27" ht="16.5" customHeight="1">
      <c r="A45" s="69">
        <v>24</v>
      </c>
      <c r="B45" s="166" t="s">
        <v>133</v>
      </c>
      <c r="C45" s="155" t="s">
        <v>145</v>
      </c>
      <c r="D45" s="156">
        <v>2</v>
      </c>
      <c r="E45" s="157"/>
      <c r="F45" s="157" t="s">
        <v>34</v>
      </c>
      <c r="G45" s="158">
        <v>15</v>
      </c>
      <c r="H45" s="159"/>
      <c r="I45" s="160"/>
      <c r="J45" s="160"/>
      <c r="K45" s="160">
        <v>15</v>
      </c>
      <c r="L45" s="160"/>
      <c r="M45" s="160"/>
      <c r="N45" s="163"/>
      <c r="O45" s="162"/>
      <c r="P45" s="163"/>
      <c r="Q45" s="159"/>
      <c r="R45" s="163">
        <v>15</v>
      </c>
      <c r="S45" s="162"/>
      <c r="T45" s="163"/>
      <c r="U45" s="159"/>
      <c r="V45" s="163"/>
      <c r="W45" s="156">
        <v>2</v>
      </c>
      <c r="X45" s="165">
        <v>1</v>
      </c>
      <c r="Y45" s="165"/>
      <c r="Z45" s="165">
        <v>0.5</v>
      </c>
      <c r="AA45" s="165"/>
    </row>
    <row r="46" spans="1:27" ht="16.5" customHeight="1">
      <c r="A46" s="69">
        <v>25</v>
      </c>
      <c r="B46" s="154" t="s">
        <v>132</v>
      </c>
      <c r="C46" s="155" t="s">
        <v>137</v>
      </c>
      <c r="D46" s="156">
        <v>4</v>
      </c>
      <c r="E46" s="157" t="s">
        <v>34</v>
      </c>
      <c r="F46" s="157" t="s">
        <v>34</v>
      </c>
      <c r="G46" s="158">
        <v>30</v>
      </c>
      <c r="H46" s="159">
        <v>15</v>
      </c>
      <c r="I46" s="160">
        <v>15</v>
      </c>
      <c r="J46" s="160"/>
      <c r="K46" s="160"/>
      <c r="L46" s="160"/>
      <c r="M46" s="160"/>
      <c r="N46" s="163"/>
      <c r="O46" s="162"/>
      <c r="P46" s="163"/>
      <c r="Q46" s="159">
        <v>15</v>
      </c>
      <c r="R46" s="163">
        <v>15</v>
      </c>
      <c r="S46" s="162"/>
      <c r="T46" s="163"/>
      <c r="U46" s="159"/>
      <c r="V46" s="163"/>
      <c r="W46" s="156">
        <v>4</v>
      </c>
      <c r="X46" s="165">
        <v>2</v>
      </c>
      <c r="Y46" s="165"/>
      <c r="Z46" s="165">
        <v>4</v>
      </c>
      <c r="AA46" s="165"/>
    </row>
    <row r="47" spans="1:27" ht="16.5" customHeight="1">
      <c r="A47" s="69">
        <v>26</v>
      </c>
      <c r="B47" s="166" t="s">
        <v>128</v>
      </c>
      <c r="C47" s="167" t="s">
        <v>138</v>
      </c>
      <c r="D47" s="168">
        <v>2</v>
      </c>
      <c r="E47" s="169"/>
      <c r="F47" s="169" t="s">
        <v>39</v>
      </c>
      <c r="G47" s="170">
        <v>15</v>
      </c>
      <c r="H47" s="171"/>
      <c r="I47" s="172">
        <v>15</v>
      </c>
      <c r="J47" s="172"/>
      <c r="K47" s="172"/>
      <c r="L47" s="172"/>
      <c r="M47" s="172"/>
      <c r="N47" s="173"/>
      <c r="O47" s="174"/>
      <c r="P47" s="173"/>
      <c r="Q47" s="171"/>
      <c r="R47" s="173"/>
      <c r="S47" s="174"/>
      <c r="T47" s="173">
        <v>15</v>
      </c>
      <c r="U47" s="171"/>
      <c r="V47" s="173"/>
      <c r="W47" s="168">
        <v>2</v>
      </c>
      <c r="X47" s="177">
        <v>1</v>
      </c>
      <c r="Y47" s="175"/>
      <c r="Z47" s="175">
        <v>3</v>
      </c>
      <c r="AA47" s="165"/>
    </row>
    <row r="48" spans="1:27" ht="16.5" customHeight="1">
      <c r="A48" s="69">
        <v>27</v>
      </c>
      <c r="B48" s="166" t="s">
        <v>134</v>
      </c>
      <c r="C48" s="155" t="s">
        <v>143</v>
      </c>
      <c r="D48" s="156">
        <v>3</v>
      </c>
      <c r="E48" s="157"/>
      <c r="F48" s="157" t="s">
        <v>39</v>
      </c>
      <c r="G48" s="158">
        <v>15</v>
      </c>
      <c r="H48" s="159"/>
      <c r="I48" s="160"/>
      <c r="J48" s="160"/>
      <c r="K48" s="160">
        <v>15</v>
      </c>
      <c r="L48" s="160"/>
      <c r="M48" s="160"/>
      <c r="N48" s="163"/>
      <c r="O48" s="162"/>
      <c r="P48" s="163"/>
      <c r="Q48" s="159"/>
      <c r="R48" s="163"/>
      <c r="S48" s="162"/>
      <c r="T48" s="163">
        <v>15</v>
      </c>
      <c r="U48" s="159"/>
      <c r="V48" s="163"/>
      <c r="W48" s="156">
        <v>3</v>
      </c>
      <c r="X48" s="165">
        <v>1.5</v>
      </c>
      <c r="Y48" s="165"/>
      <c r="Z48" s="165">
        <v>2.5</v>
      </c>
      <c r="AA48" s="165"/>
    </row>
    <row r="49" spans="1:27" ht="16.5" customHeight="1">
      <c r="A49" s="69">
        <v>28</v>
      </c>
      <c r="B49" s="154" t="s">
        <v>129</v>
      </c>
      <c r="C49" s="155" t="s">
        <v>139</v>
      </c>
      <c r="D49" s="156">
        <v>1</v>
      </c>
      <c r="E49" s="157"/>
      <c r="F49" s="157" t="s">
        <v>39</v>
      </c>
      <c r="G49" s="158">
        <v>15</v>
      </c>
      <c r="H49" s="159"/>
      <c r="I49" s="160"/>
      <c r="J49" s="160"/>
      <c r="K49" s="160">
        <v>15</v>
      </c>
      <c r="L49" s="160"/>
      <c r="M49" s="160"/>
      <c r="N49" s="163"/>
      <c r="O49" s="162"/>
      <c r="P49" s="163"/>
      <c r="Q49" s="159"/>
      <c r="R49" s="163"/>
      <c r="S49" s="162"/>
      <c r="T49" s="163">
        <v>15</v>
      </c>
      <c r="U49" s="159"/>
      <c r="V49" s="163"/>
      <c r="W49" s="156">
        <v>1</v>
      </c>
      <c r="X49" s="165">
        <v>0.5</v>
      </c>
      <c r="Y49" s="165"/>
      <c r="Z49" s="165">
        <v>0.5</v>
      </c>
      <c r="AA49" s="165"/>
    </row>
    <row r="50" spans="1:27" ht="16.5" customHeight="1">
      <c r="A50" s="69">
        <v>29</v>
      </c>
      <c r="B50" s="154" t="s">
        <v>130</v>
      </c>
      <c r="C50" s="155" t="s">
        <v>140</v>
      </c>
      <c r="D50" s="156">
        <v>2</v>
      </c>
      <c r="E50" s="157"/>
      <c r="F50" s="157" t="s">
        <v>39</v>
      </c>
      <c r="G50" s="158">
        <v>15</v>
      </c>
      <c r="H50" s="159">
        <v>15</v>
      </c>
      <c r="I50" s="160"/>
      <c r="J50" s="160"/>
      <c r="K50" s="160"/>
      <c r="L50" s="160"/>
      <c r="M50" s="160"/>
      <c r="N50" s="163"/>
      <c r="O50" s="162"/>
      <c r="P50" s="163"/>
      <c r="Q50" s="159"/>
      <c r="R50" s="163"/>
      <c r="S50" s="162">
        <v>15</v>
      </c>
      <c r="T50" s="163"/>
      <c r="U50" s="159"/>
      <c r="V50" s="163"/>
      <c r="W50" s="156">
        <v>2</v>
      </c>
      <c r="X50" s="165">
        <v>1</v>
      </c>
      <c r="Y50" s="165"/>
      <c r="Z50" s="165">
        <v>1</v>
      </c>
      <c r="AA50" s="165"/>
    </row>
    <row r="51" spans="1:27" ht="16.5" customHeight="1" thickBot="1">
      <c r="A51" s="69">
        <v>30</v>
      </c>
      <c r="B51" s="166" t="s">
        <v>141</v>
      </c>
      <c r="C51" s="167" t="s">
        <v>144</v>
      </c>
      <c r="D51" s="168">
        <v>5</v>
      </c>
      <c r="E51" s="169" t="s">
        <v>56</v>
      </c>
      <c r="F51" s="169"/>
      <c r="G51" s="170">
        <v>30</v>
      </c>
      <c r="H51" s="171"/>
      <c r="I51" s="172"/>
      <c r="J51" s="172"/>
      <c r="K51" s="172">
        <v>30</v>
      </c>
      <c r="L51" s="172"/>
      <c r="M51" s="172"/>
      <c r="N51" s="173"/>
      <c r="O51" s="174"/>
      <c r="P51" s="173"/>
      <c r="Q51" s="171"/>
      <c r="R51" s="173"/>
      <c r="S51" s="174"/>
      <c r="T51" s="173"/>
      <c r="U51" s="171"/>
      <c r="V51" s="173">
        <v>30</v>
      </c>
      <c r="W51" s="168">
        <v>5</v>
      </c>
      <c r="X51" s="175">
        <v>2</v>
      </c>
      <c r="Y51" s="175"/>
      <c r="Z51" s="175">
        <v>4</v>
      </c>
      <c r="AA51" s="176"/>
    </row>
    <row r="52" spans="1:27" s="28" customFormat="1" ht="16.5" customHeight="1" thickBot="1" thickTop="1">
      <c r="A52" s="211"/>
      <c r="B52" s="212"/>
      <c r="C52" s="57"/>
      <c r="D52" s="58">
        <f>SUM(D42:D51)</f>
        <v>31</v>
      </c>
      <c r="E52" s="59"/>
      <c r="F52" s="59"/>
      <c r="G52" s="58">
        <f aca="true" t="shared" si="6" ref="G52:AA52">SUM(G42:G51)</f>
        <v>210</v>
      </c>
      <c r="H52" s="60">
        <f t="shared" si="6"/>
        <v>60</v>
      </c>
      <c r="I52" s="61">
        <f t="shared" si="6"/>
        <v>75</v>
      </c>
      <c r="J52" s="61">
        <f t="shared" si="6"/>
        <v>0</v>
      </c>
      <c r="K52" s="61">
        <f t="shared" si="6"/>
        <v>75</v>
      </c>
      <c r="L52" s="61">
        <f t="shared" si="6"/>
        <v>0</v>
      </c>
      <c r="M52" s="61">
        <f t="shared" si="6"/>
        <v>0</v>
      </c>
      <c r="N52" s="61">
        <f t="shared" si="6"/>
        <v>0</v>
      </c>
      <c r="O52" s="60">
        <f t="shared" si="6"/>
        <v>30</v>
      </c>
      <c r="P52" s="62">
        <f t="shared" si="6"/>
        <v>30</v>
      </c>
      <c r="Q52" s="60">
        <f t="shared" si="6"/>
        <v>15</v>
      </c>
      <c r="R52" s="62">
        <f t="shared" si="6"/>
        <v>45</v>
      </c>
      <c r="S52" s="60">
        <f t="shared" si="6"/>
        <v>15</v>
      </c>
      <c r="T52" s="62">
        <f t="shared" si="6"/>
        <v>45</v>
      </c>
      <c r="U52" s="60">
        <f t="shared" si="6"/>
        <v>0</v>
      </c>
      <c r="V52" s="62">
        <f t="shared" si="6"/>
        <v>30</v>
      </c>
      <c r="W52" s="62">
        <f t="shared" si="6"/>
        <v>31</v>
      </c>
      <c r="X52" s="62">
        <f t="shared" si="6"/>
        <v>14</v>
      </c>
      <c r="Y52" s="62">
        <f t="shared" si="6"/>
        <v>0</v>
      </c>
      <c r="Z52" s="62">
        <f t="shared" si="6"/>
        <v>23.5</v>
      </c>
      <c r="AA52" s="62">
        <f t="shared" si="6"/>
        <v>0</v>
      </c>
    </row>
    <row r="53" spans="1:27" ht="16.5" customHeight="1" thickBot="1" thickTop="1">
      <c r="A53" s="213" t="s">
        <v>59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5"/>
    </row>
    <row r="54" spans="1:27" ht="16.5" customHeight="1" thickTop="1">
      <c r="A54" s="29">
        <v>31</v>
      </c>
      <c r="B54" s="30" t="s">
        <v>60</v>
      </c>
      <c r="C54" s="31" t="s">
        <v>104</v>
      </c>
      <c r="D54" s="29">
        <v>2</v>
      </c>
      <c r="E54" s="32"/>
      <c r="F54" s="32" t="s">
        <v>31</v>
      </c>
      <c r="G54" s="33">
        <f aca="true" t="shared" si="7" ref="G54:G62">SUM(H54:N54)</f>
        <v>15</v>
      </c>
      <c r="H54" s="34"/>
      <c r="I54" s="35">
        <v>15</v>
      </c>
      <c r="J54" s="35"/>
      <c r="K54" s="35"/>
      <c r="L54" s="35"/>
      <c r="M54" s="35"/>
      <c r="N54" s="128"/>
      <c r="O54" s="38"/>
      <c r="P54" s="37">
        <v>15</v>
      </c>
      <c r="Q54" s="34"/>
      <c r="R54" s="37"/>
      <c r="S54" s="38"/>
      <c r="T54" s="37"/>
      <c r="U54" s="34"/>
      <c r="V54" s="37"/>
      <c r="W54" s="29">
        <v>2</v>
      </c>
      <c r="X54" s="39">
        <v>1</v>
      </c>
      <c r="Y54" s="39"/>
      <c r="Z54" s="39">
        <v>1.5</v>
      </c>
      <c r="AA54" s="39"/>
    </row>
    <row r="55" spans="1:27" ht="16.5" customHeight="1">
      <c r="A55" s="29">
        <v>32</v>
      </c>
      <c r="B55" s="30" t="s">
        <v>61</v>
      </c>
      <c r="C55" s="31" t="s">
        <v>105</v>
      </c>
      <c r="D55" s="29">
        <v>3</v>
      </c>
      <c r="E55" s="32" t="s">
        <v>31</v>
      </c>
      <c r="F55" s="32"/>
      <c r="G55" s="33">
        <f t="shared" si="7"/>
        <v>15</v>
      </c>
      <c r="H55" s="34">
        <v>15</v>
      </c>
      <c r="I55" s="35"/>
      <c r="J55" s="35"/>
      <c r="K55" s="35"/>
      <c r="L55" s="35"/>
      <c r="M55" s="35"/>
      <c r="N55" s="37"/>
      <c r="O55" s="38">
        <v>15</v>
      </c>
      <c r="P55" s="37"/>
      <c r="Q55" s="34"/>
      <c r="R55" s="37"/>
      <c r="S55" s="38"/>
      <c r="T55" s="37"/>
      <c r="U55" s="34"/>
      <c r="V55" s="37"/>
      <c r="W55" s="29">
        <v>3</v>
      </c>
      <c r="X55" s="99">
        <v>1</v>
      </c>
      <c r="Y55" s="99"/>
      <c r="Z55" s="99">
        <v>2</v>
      </c>
      <c r="AA55" s="99"/>
    </row>
    <row r="56" spans="1:27" ht="16.5" customHeight="1">
      <c r="A56" s="29">
        <v>33</v>
      </c>
      <c r="B56" s="30" t="s">
        <v>62</v>
      </c>
      <c r="C56" s="31" t="s">
        <v>106</v>
      </c>
      <c r="D56" s="29">
        <v>5</v>
      </c>
      <c r="E56" s="32" t="s">
        <v>31</v>
      </c>
      <c r="F56" s="32" t="s">
        <v>31</v>
      </c>
      <c r="G56" s="33">
        <f t="shared" si="7"/>
        <v>30</v>
      </c>
      <c r="H56" s="34">
        <v>15</v>
      </c>
      <c r="I56" s="35">
        <v>15</v>
      </c>
      <c r="J56" s="35"/>
      <c r="K56" s="35"/>
      <c r="L56" s="35"/>
      <c r="M56" s="35"/>
      <c r="N56" s="37"/>
      <c r="O56" s="38">
        <v>15</v>
      </c>
      <c r="P56" s="37">
        <v>15</v>
      </c>
      <c r="Q56" s="34"/>
      <c r="R56" s="37"/>
      <c r="S56" s="38"/>
      <c r="T56" s="37"/>
      <c r="U56" s="34"/>
      <c r="V56" s="37"/>
      <c r="W56" s="29">
        <v>5</v>
      </c>
      <c r="X56" s="99">
        <v>2</v>
      </c>
      <c r="Y56" s="99"/>
      <c r="Z56" s="99">
        <v>4</v>
      </c>
      <c r="AA56" s="99"/>
    </row>
    <row r="57" spans="1:27" ht="16.5" customHeight="1">
      <c r="A57" s="29">
        <v>34</v>
      </c>
      <c r="B57" s="30" t="s">
        <v>63</v>
      </c>
      <c r="C57" s="31" t="s">
        <v>107</v>
      </c>
      <c r="D57" s="29">
        <v>2</v>
      </c>
      <c r="E57" s="32"/>
      <c r="F57" s="32" t="s">
        <v>34</v>
      </c>
      <c r="G57" s="33">
        <f t="shared" si="7"/>
        <v>15</v>
      </c>
      <c r="H57" s="34"/>
      <c r="I57" s="35"/>
      <c r="J57" s="35">
        <v>15</v>
      </c>
      <c r="K57" s="35"/>
      <c r="L57" s="35"/>
      <c r="M57" s="35"/>
      <c r="N57" s="37"/>
      <c r="O57" s="38"/>
      <c r="P57" s="37"/>
      <c r="Q57" s="34"/>
      <c r="R57" s="37">
        <v>15</v>
      </c>
      <c r="S57" s="38"/>
      <c r="T57" s="37"/>
      <c r="U57" s="34"/>
      <c r="V57" s="37"/>
      <c r="W57" s="29">
        <v>2</v>
      </c>
      <c r="X57" s="99">
        <v>1</v>
      </c>
      <c r="Y57" s="99"/>
      <c r="Z57" s="99">
        <v>1</v>
      </c>
      <c r="AA57" s="99"/>
    </row>
    <row r="58" spans="1:27" ht="16.5" customHeight="1">
      <c r="A58" s="29">
        <v>35</v>
      </c>
      <c r="B58" s="30" t="s">
        <v>64</v>
      </c>
      <c r="C58" s="31" t="s">
        <v>108</v>
      </c>
      <c r="D58" s="29">
        <v>4</v>
      </c>
      <c r="E58" s="32" t="s">
        <v>34</v>
      </c>
      <c r="F58" s="32"/>
      <c r="G58" s="33">
        <f t="shared" si="7"/>
        <v>30</v>
      </c>
      <c r="H58" s="34"/>
      <c r="I58" s="35"/>
      <c r="J58" s="35">
        <v>30</v>
      </c>
      <c r="K58" s="35"/>
      <c r="L58" s="35"/>
      <c r="M58" s="35"/>
      <c r="N58" s="37"/>
      <c r="O58" s="38"/>
      <c r="P58" s="37"/>
      <c r="Q58" s="34"/>
      <c r="R58" s="37">
        <v>30</v>
      </c>
      <c r="S58" s="38"/>
      <c r="T58" s="37"/>
      <c r="U58" s="34"/>
      <c r="V58" s="37"/>
      <c r="W58" s="29">
        <v>4</v>
      </c>
      <c r="X58" s="99">
        <v>2</v>
      </c>
      <c r="Y58" s="99"/>
      <c r="Z58" s="99">
        <v>3</v>
      </c>
      <c r="AA58" s="99"/>
    </row>
    <row r="59" spans="1:27" ht="16.5" customHeight="1">
      <c r="A59" s="29">
        <v>36</v>
      </c>
      <c r="B59" s="30" t="s">
        <v>65</v>
      </c>
      <c r="C59" s="31" t="s">
        <v>109</v>
      </c>
      <c r="D59" s="29">
        <v>2</v>
      </c>
      <c r="E59" s="32"/>
      <c r="F59" s="32" t="s">
        <v>34</v>
      </c>
      <c r="G59" s="33">
        <f t="shared" si="7"/>
        <v>15</v>
      </c>
      <c r="H59" s="34"/>
      <c r="I59" s="35"/>
      <c r="J59" s="35">
        <v>15</v>
      </c>
      <c r="K59" s="35"/>
      <c r="L59" s="35"/>
      <c r="M59" s="35"/>
      <c r="N59" s="37"/>
      <c r="O59" s="38"/>
      <c r="P59" s="37"/>
      <c r="Q59" s="34"/>
      <c r="R59" s="37">
        <v>15</v>
      </c>
      <c r="S59" s="38"/>
      <c r="T59" s="37"/>
      <c r="U59" s="34"/>
      <c r="V59" s="37"/>
      <c r="W59" s="29">
        <v>2</v>
      </c>
      <c r="X59" s="99">
        <v>1</v>
      </c>
      <c r="Y59" s="99"/>
      <c r="Z59" s="99">
        <v>1</v>
      </c>
      <c r="AA59" s="99"/>
    </row>
    <row r="60" spans="1:27" ht="16.5" customHeight="1">
      <c r="A60" s="29">
        <v>37</v>
      </c>
      <c r="B60" s="30" t="s">
        <v>66</v>
      </c>
      <c r="C60" s="31" t="s">
        <v>110</v>
      </c>
      <c r="D60" s="29">
        <v>4</v>
      </c>
      <c r="E60" s="32"/>
      <c r="F60" s="32" t="s">
        <v>39</v>
      </c>
      <c r="G60" s="33">
        <f t="shared" si="7"/>
        <v>30</v>
      </c>
      <c r="H60" s="34"/>
      <c r="I60" s="35"/>
      <c r="J60" s="35"/>
      <c r="K60" s="35">
        <v>30</v>
      </c>
      <c r="L60" s="35"/>
      <c r="M60" s="35"/>
      <c r="N60" s="37"/>
      <c r="O60" s="38"/>
      <c r="P60" s="37"/>
      <c r="Q60" s="34"/>
      <c r="R60" s="37"/>
      <c r="S60" s="38"/>
      <c r="T60" s="37">
        <v>30</v>
      </c>
      <c r="U60" s="34"/>
      <c r="V60" s="37"/>
      <c r="W60" s="29">
        <v>4</v>
      </c>
      <c r="X60" s="99">
        <v>2</v>
      </c>
      <c r="Y60" s="99"/>
      <c r="Z60" s="99">
        <v>2.5</v>
      </c>
      <c r="AA60" s="99"/>
    </row>
    <row r="61" spans="1:27" ht="16.5" customHeight="1">
      <c r="A61" s="29">
        <v>38</v>
      </c>
      <c r="B61" s="30" t="s">
        <v>67</v>
      </c>
      <c r="C61" s="31" t="s">
        <v>111</v>
      </c>
      <c r="D61" s="29">
        <v>4</v>
      </c>
      <c r="E61" s="32" t="s">
        <v>39</v>
      </c>
      <c r="F61" s="32"/>
      <c r="G61" s="33">
        <f t="shared" si="7"/>
        <v>30</v>
      </c>
      <c r="H61" s="34"/>
      <c r="I61" s="35"/>
      <c r="J61" s="35">
        <v>30</v>
      </c>
      <c r="K61" s="35"/>
      <c r="L61" s="35"/>
      <c r="M61" s="35"/>
      <c r="N61" s="37"/>
      <c r="O61" s="38"/>
      <c r="P61" s="37"/>
      <c r="Q61" s="34"/>
      <c r="R61" s="37"/>
      <c r="S61" s="38"/>
      <c r="T61" s="37">
        <v>30</v>
      </c>
      <c r="U61" s="34"/>
      <c r="V61" s="37"/>
      <c r="W61" s="29">
        <v>4</v>
      </c>
      <c r="X61" s="46">
        <v>2</v>
      </c>
      <c r="Y61" s="46"/>
      <c r="Z61" s="46">
        <v>3</v>
      </c>
      <c r="AA61" s="46"/>
    </row>
    <row r="62" spans="1:27" ht="16.5" customHeight="1" thickBot="1">
      <c r="A62" s="29">
        <v>39</v>
      </c>
      <c r="B62" s="30" t="s">
        <v>68</v>
      </c>
      <c r="C62" s="31" t="s">
        <v>112</v>
      </c>
      <c r="D62" s="29">
        <v>5</v>
      </c>
      <c r="E62" s="32"/>
      <c r="F62" s="32" t="s">
        <v>56</v>
      </c>
      <c r="G62" s="33">
        <f t="shared" si="7"/>
        <v>30</v>
      </c>
      <c r="H62" s="34"/>
      <c r="I62" s="35"/>
      <c r="J62" s="35"/>
      <c r="K62" s="35">
        <v>30</v>
      </c>
      <c r="L62" s="35"/>
      <c r="M62" s="35"/>
      <c r="N62" s="37"/>
      <c r="O62" s="38"/>
      <c r="P62" s="37"/>
      <c r="Q62" s="34"/>
      <c r="R62" s="37"/>
      <c r="S62" s="38"/>
      <c r="T62" s="37"/>
      <c r="U62" s="34"/>
      <c r="V62" s="37">
        <v>30</v>
      </c>
      <c r="W62" s="29">
        <v>5</v>
      </c>
      <c r="X62" s="46">
        <v>2</v>
      </c>
      <c r="Y62" s="46"/>
      <c r="Z62" s="46">
        <v>3</v>
      </c>
      <c r="AA62" s="46"/>
    </row>
    <row r="63" spans="1:27" s="28" customFormat="1" ht="16.5" customHeight="1" thickBot="1" thickTop="1">
      <c r="A63" s="211" t="s">
        <v>14</v>
      </c>
      <c r="B63" s="212"/>
      <c r="C63" s="57"/>
      <c r="D63" s="58">
        <f>SUM(D54:D62)</f>
        <v>31</v>
      </c>
      <c r="E63" s="59"/>
      <c r="F63" s="59"/>
      <c r="G63" s="58">
        <f aca="true" t="shared" si="8" ref="G63:AA63">SUM(G54:G62)</f>
        <v>210</v>
      </c>
      <c r="H63" s="60">
        <f t="shared" si="8"/>
        <v>30</v>
      </c>
      <c r="I63" s="61">
        <f t="shared" si="8"/>
        <v>30</v>
      </c>
      <c r="J63" s="61">
        <f t="shared" si="8"/>
        <v>90</v>
      </c>
      <c r="K63" s="61">
        <f t="shared" si="8"/>
        <v>60</v>
      </c>
      <c r="L63" s="61">
        <f t="shared" si="8"/>
        <v>0</v>
      </c>
      <c r="M63" s="61">
        <f t="shared" si="8"/>
        <v>0</v>
      </c>
      <c r="N63" s="61">
        <f t="shared" si="8"/>
        <v>0</v>
      </c>
      <c r="O63" s="60">
        <f t="shared" si="8"/>
        <v>30</v>
      </c>
      <c r="P63" s="62">
        <f t="shared" si="8"/>
        <v>30</v>
      </c>
      <c r="Q63" s="60">
        <f t="shared" si="8"/>
        <v>0</v>
      </c>
      <c r="R63" s="62">
        <f t="shared" si="8"/>
        <v>60</v>
      </c>
      <c r="S63" s="60">
        <f t="shared" si="8"/>
        <v>0</v>
      </c>
      <c r="T63" s="62">
        <f t="shared" si="8"/>
        <v>60</v>
      </c>
      <c r="U63" s="60">
        <f t="shared" si="8"/>
        <v>0</v>
      </c>
      <c r="V63" s="62">
        <f t="shared" si="8"/>
        <v>30</v>
      </c>
      <c r="W63" s="62">
        <f t="shared" si="8"/>
        <v>31</v>
      </c>
      <c r="X63" s="62">
        <f t="shared" si="8"/>
        <v>14</v>
      </c>
      <c r="Y63" s="62">
        <f t="shared" si="8"/>
        <v>0</v>
      </c>
      <c r="Z63" s="62">
        <f t="shared" si="8"/>
        <v>21</v>
      </c>
      <c r="AA63" s="62">
        <f t="shared" si="8"/>
        <v>0</v>
      </c>
    </row>
    <row r="64" spans="1:27" ht="16.5" customHeight="1" thickBot="1" thickTop="1">
      <c r="A64" s="213" t="s">
        <v>124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5"/>
    </row>
    <row r="65" spans="1:27" ht="16.5" customHeight="1" thickTop="1">
      <c r="A65" s="29">
        <v>40</v>
      </c>
      <c r="B65" s="30" t="s">
        <v>69</v>
      </c>
      <c r="C65" s="31" t="s">
        <v>113</v>
      </c>
      <c r="D65" s="29">
        <v>3</v>
      </c>
      <c r="E65" s="32"/>
      <c r="F65" s="32" t="s">
        <v>31</v>
      </c>
      <c r="G65" s="33">
        <f aca="true" t="shared" si="9" ref="G65:G72">SUM(H65:N65)</f>
        <v>15</v>
      </c>
      <c r="H65" s="34"/>
      <c r="I65" s="35">
        <v>15</v>
      </c>
      <c r="J65" s="35"/>
      <c r="K65" s="35"/>
      <c r="L65" s="35"/>
      <c r="M65" s="35"/>
      <c r="N65" s="37"/>
      <c r="O65" s="38"/>
      <c r="P65" s="37">
        <v>15</v>
      </c>
      <c r="Q65" s="34"/>
      <c r="R65" s="37"/>
      <c r="S65" s="38"/>
      <c r="T65" s="37"/>
      <c r="U65" s="34"/>
      <c r="V65" s="37"/>
      <c r="W65" s="29">
        <v>3</v>
      </c>
      <c r="X65" s="39">
        <v>1</v>
      </c>
      <c r="Y65" s="39"/>
      <c r="Z65" s="39">
        <v>2</v>
      </c>
      <c r="AA65" s="39"/>
    </row>
    <row r="66" spans="1:27" ht="16.5" customHeight="1">
      <c r="A66" s="29">
        <v>41</v>
      </c>
      <c r="B66" s="30" t="s">
        <v>70</v>
      </c>
      <c r="C66" s="31" t="s">
        <v>114</v>
      </c>
      <c r="D66" s="29">
        <v>2</v>
      </c>
      <c r="E66" s="32"/>
      <c r="F66" s="32" t="s">
        <v>31</v>
      </c>
      <c r="G66" s="33">
        <f t="shared" si="9"/>
        <v>15</v>
      </c>
      <c r="H66" s="34">
        <v>15</v>
      </c>
      <c r="I66" s="35"/>
      <c r="J66" s="35"/>
      <c r="K66" s="35"/>
      <c r="L66" s="35"/>
      <c r="M66" s="35"/>
      <c r="N66" s="37"/>
      <c r="O66" s="38">
        <v>15</v>
      </c>
      <c r="P66" s="37"/>
      <c r="Q66" s="34"/>
      <c r="R66" s="37"/>
      <c r="S66" s="38"/>
      <c r="T66" s="37"/>
      <c r="U66" s="34"/>
      <c r="V66" s="37"/>
      <c r="W66" s="29">
        <v>2</v>
      </c>
      <c r="X66" s="46">
        <v>1</v>
      </c>
      <c r="Y66" s="46"/>
      <c r="Z66" s="46">
        <v>1.5</v>
      </c>
      <c r="AA66" s="46"/>
    </row>
    <row r="67" spans="1:27" ht="16.5" customHeight="1">
      <c r="A67" s="29">
        <v>42</v>
      </c>
      <c r="B67" s="30" t="s">
        <v>71</v>
      </c>
      <c r="C67" s="31" t="s">
        <v>115</v>
      </c>
      <c r="D67" s="29">
        <v>5</v>
      </c>
      <c r="E67" s="32" t="s">
        <v>31</v>
      </c>
      <c r="F67" s="32" t="s">
        <v>31</v>
      </c>
      <c r="G67" s="33">
        <f t="shared" si="9"/>
        <v>30</v>
      </c>
      <c r="H67" s="34">
        <v>15</v>
      </c>
      <c r="I67" s="35">
        <v>15</v>
      </c>
      <c r="J67" s="35"/>
      <c r="K67" s="35"/>
      <c r="L67" s="35"/>
      <c r="M67" s="35"/>
      <c r="N67" s="37"/>
      <c r="O67" s="38">
        <v>15</v>
      </c>
      <c r="P67" s="37">
        <v>15</v>
      </c>
      <c r="Q67" s="34"/>
      <c r="R67" s="37"/>
      <c r="S67" s="38"/>
      <c r="T67" s="37"/>
      <c r="U67" s="34"/>
      <c r="V67" s="37"/>
      <c r="W67" s="29">
        <v>5</v>
      </c>
      <c r="X67" s="46">
        <v>2</v>
      </c>
      <c r="Y67" s="46"/>
      <c r="Z67" s="46">
        <v>4</v>
      </c>
      <c r="AA67" s="46"/>
    </row>
    <row r="68" spans="1:27" ht="16.5" customHeight="1">
      <c r="A68" s="29">
        <v>43</v>
      </c>
      <c r="B68" s="30" t="s">
        <v>72</v>
      </c>
      <c r="C68" s="31" t="s">
        <v>116</v>
      </c>
      <c r="D68" s="29">
        <v>8</v>
      </c>
      <c r="E68" s="32" t="s">
        <v>34</v>
      </c>
      <c r="F68" s="32" t="s">
        <v>34</v>
      </c>
      <c r="G68" s="33">
        <f t="shared" si="9"/>
        <v>60</v>
      </c>
      <c r="H68" s="34">
        <v>30</v>
      </c>
      <c r="I68" s="35">
        <v>30</v>
      </c>
      <c r="J68" s="35"/>
      <c r="K68" s="35"/>
      <c r="L68" s="35"/>
      <c r="M68" s="35"/>
      <c r="N68" s="37"/>
      <c r="O68" s="38"/>
      <c r="P68" s="37"/>
      <c r="Q68" s="34">
        <v>30</v>
      </c>
      <c r="R68" s="37">
        <v>30</v>
      </c>
      <c r="S68" s="38"/>
      <c r="T68" s="37"/>
      <c r="U68" s="34"/>
      <c r="V68" s="37"/>
      <c r="W68" s="29">
        <v>8</v>
      </c>
      <c r="X68" s="46">
        <v>4</v>
      </c>
      <c r="Y68" s="46"/>
      <c r="Z68" s="46">
        <v>5</v>
      </c>
      <c r="AA68" s="46"/>
    </row>
    <row r="69" spans="1:27" ht="16.5" customHeight="1">
      <c r="A69" s="29">
        <v>44</v>
      </c>
      <c r="B69" s="30" t="s">
        <v>73</v>
      </c>
      <c r="C69" s="31" t="s">
        <v>117</v>
      </c>
      <c r="D69" s="29">
        <v>5</v>
      </c>
      <c r="E69" s="32" t="s">
        <v>39</v>
      </c>
      <c r="F69" s="32" t="s">
        <v>39</v>
      </c>
      <c r="G69" s="33">
        <f t="shared" si="9"/>
        <v>30</v>
      </c>
      <c r="H69" s="34">
        <v>15</v>
      </c>
      <c r="I69" s="35">
        <v>15</v>
      </c>
      <c r="J69" s="35"/>
      <c r="K69" s="35"/>
      <c r="L69" s="35"/>
      <c r="M69" s="35"/>
      <c r="N69" s="37"/>
      <c r="O69" s="38"/>
      <c r="P69" s="37"/>
      <c r="Q69" s="34"/>
      <c r="R69" s="37"/>
      <c r="S69" s="38">
        <v>15</v>
      </c>
      <c r="T69" s="37">
        <v>15</v>
      </c>
      <c r="U69" s="34"/>
      <c r="V69" s="37"/>
      <c r="W69" s="29">
        <v>5</v>
      </c>
      <c r="X69" s="46">
        <v>2</v>
      </c>
      <c r="Y69" s="46"/>
      <c r="Z69" s="46">
        <v>3</v>
      </c>
      <c r="AA69" s="46"/>
    </row>
    <row r="70" spans="1:27" ht="16.5" customHeight="1">
      <c r="A70" s="29">
        <v>45</v>
      </c>
      <c r="B70" s="30" t="s">
        <v>74</v>
      </c>
      <c r="C70" s="31" t="s">
        <v>118</v>
      </c>
      <c r="D70" s="29">
        <v>2</v>
      </c>
      <c r="E70" s="32"/>
      <c r="F70" s="32" t="s">
        <v>39</v>
      </c>
      <c r="G70" s="33">
        <f t="shared" si="9"/>
        <v>15</v>
      </c>
      <c r="H70" s="34">
        <v>15</v>
      </c>
      <c r="I70" s="35"/>
      <c r="J70" s="35"/>
      <c r="K70" s="35"/>
      <c r="L70" s="35"/>
      <c r="M70" s="35"/>
      <c r="N70" s="37"/>
      <c r="O70" s="38"/>
      <c r="P70" s="37"/>
      <c r="Q70" s="34"/>
      <c r="R70" s="37"/>
      <c r="S70" s="38">
        <v>15</v>
      </c>
      <c r="T70" s="37"/>
      <c r="U70" s="34"/>
      <c r="V70" s="37"/>
      <c r="W70" s="29">
        <v>2</v>
      </c>
      <c r="X70" s="46">
        <v>1</v>
      </c>
      <c r="Y70" s="46"/>
      <c r="Z70" s="46">
        <v>1</v>
      </c>
      <c r="AA70" s="46"/>
    </row>
    <row r="71" spans="1:27" ht="16.5" customHeight="1">
      <c r="A71" s="29">
        <v>46</v>
      </c>
      <c r="B71" s="30" t="s">
        <v>75</v>
      </c>
      <c r="C71" s="31" t="s">
        <v>119</v>
      </c>
      <c r="D71" s="29">
        <v>1</v>
      </c>
      <c r="E71" s="32"/>
      <c r="F71" s="32" t="s">
        <v>39</v>
      </c>
      <c r="G71" s="33">
        <f t="shared" si="9"/>
        <v>15</v>
      </c>
      <c r="H71" s="34"/>
      <c r="I71" s="35">
        <v>15</v>
      </c>
      <c r="J71" s="35"/>
      <c r="K71" s="35"/>
      <c r="L71" s="35"/>
      <c r="M71" s="35"/>
      <c r="N71" s="37"/>
      <c r="O71" s="38"/>
      <c r="P71" s="37"/>
      <c r="Q71" s="34"/>
      <c r="R71" s="37"/>
      <c r="S71" s="38"/>
      <c r="T71" s="37">
        <v>15</v>
      </c>
      <c r="U71" s="34"/>
      <c r="V71" s="37"/>
      <c r="W71" s="29">
        <v>1</v>
      </c>
      <c r="X71" s="46">
        <v>1</v>
      </c>
      <c r="Y71" s="46"/>
      <c r="Z71" s="46">
        <v>1</v>
      </c>
      <c r="AA71" s="46"/>
    </row>
    <row r="72" spans="1:27" ht="16.5" customHeight="1" thickBot="1">
      <c r="A72" s="29">
        <v>47</v>
      </c>
      <c r="B72" s="30" t="s">
        <v>76</v>
      </c>
      <c r="C72" s="31" t="s">
        <v>120</v>
      </c>
      <c r="D72" s="29">
        <v>5</v>
      </c>
      <c r="E72" s="32" t="s">
        <v>56</v>
      </c>
      <c r="F72" s="32"/>
      <c r="G72" s="33">
        <f t="shared" si="9"/>
        <v>30</v>
      </c>
      <c r="H72" s="34"/>
      <c r="I72" s="35">
        <v>30</v>
      </c>
      <c r="J72" s="35"/>
      <c r="K72" s="35"/>
      <c r="L72" s="35"/>
      <c r="M72" s="35"/>
      <c r="N72" s="37"/>
      <c r="O72" s="38"/>
      <c r="P72" s="37"/>
      <c r="Q72" s="34"/>
      <c r="R72" s="37"/>
      <c r="S72" s="38"/>
      <c r="T72" s="37"/>
      <c r="U72" s="34"/>
      <c r="V72" s="37">
        <v>30</v>
      </c>
      <c r="W72" s="29">
        <v>5</v>
      </c>
      <c r="X72" s="46">
        <v>2</v>
      </c>
      <c r="Y72" s="46"/>
      <c r="Z72" s="46">
        <v>3.5</v>
      </c>
      <c r="AA72" s="46"/>
    </row>
    <row r="73" spans="1:27" s="28" customFormat="1" ht="16.5" customHeight="1" thickBot="1" thickTop="1">
      <c r="A73" s="211" t="s">
        <v>14</v>
      </c>
      <c r="B73" s="212"/>
      <c r="C73" s="57"/>
      <c r="D73" s="58">
        <f>SUM(D65:D72)</f>
        <v>31</v>
      </c>
      <c r="E73" s="59"/>
      <c r="F73" s="59"/>
      <c r="G73" s="58">
        <f aca="true" t="shared" si="10" ref="G73:AA73">SUM(G65:G72)</f>
        <v>210</v>
      </c>
      <c r="H73" s="60">
        <f t="shared" si="10"/>
        <v>90</v>
      </c>
      <c r="I73" s="61">
        <f t="shared" si="10"/>
        <v>120</v>
      </c>
      <c r="J73" s="61">
        <f t="shared" si="10"/>
        <v>0</v>
      </c>
      <c r="K73" s="61">
        <f t="shared" si="10"/>
        <v>0</v>
      </c>
      <c r="L73" s="61">
        <f t="shared" si="10"/>
        <v>0</v>
      </c>
      <c r="M73" s="61">
        <f t="shared" si="10"/>
        <v>0</v>
      </c>
      <c r="N73" s="61">
        <f t="shared" si="10"/>
        <v>0</v>
      </c>
      <c r="O73" s="60">
        <f t="shared" si="10"/>
        <v>30</v>
      </c>
      <c r="P73" s="62">
        <f t="shared" si="10"/>
        <v>30</v>
      </c>
      <c r="Q73" s="60">
        <f t="shared" si="10"/>
        <v>30</v>
      </c>
      <c r="R73" s="62">
        <f t="shared" si="10"/>
        <v>30</v>
      </c>
      <c r="S73" s="60">
        <f t="shared" si="10"/>
        <v>30</v>
      </c>
      <c r="T73" s="62">
        <f t="shared" si="10"/>
        <v>30</v>
      </c>
      <c r="U73" s="60">
        <f t="shared" si="10"/>
        <v>0</v>
      </c>
      <c r="V73" s="62">
        <f t="shared" si="10"/>
        <v>30</v>
      </c>
      <c r="W73" s="62">
        <f t="shared" si="10"/>
        <v>31</v>
      </c>
      <c r="X73" s="62">
        <f t="shared" si="10"/>
        <v>14</v>
      </c>
      <c r="Y73" s="62">
        <f t="shared" si="10"/>
        <v>0</v>
      </c>
      <c r="Z73" s="62">
        <f t="shared" si="10"/>
        <v>21</v>
      </c>
      <c r="AA73" s="62">
        <f t="shared" si="10"/>
        <v>0</v>
      </c>
    </row>
    <row r="74" spans="1:27" ht="16.5" customHeight="1" thickBot="1" thickTop="1">
      <c r="A74" s="210" t="s">
        <v>166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</row>
    <row r="75" spans="1:27" ht="16.5" customHeight="1" thickTop="1">
      <c r="A75" s="69">
        <v>21</v>
      </c>
      <c r="B75" s="154" t="s">
        <v>146</v>
      </c>
      <c r="C75" s="89" t="s">
        <v>147</v>
      </c>
      <c r="D75" s="69">
        <v>5</v>
      </c>
      <c r="E75" s="90" t="s">
        <v>31</v>
      </c>
      <c r="F75" s="90" t="s">
        <v>31</v>
      </c>
      <c r="G75" s="33">
        <f>SUM(H75:N75)</f>
        <v>30</v>
      </c>
      <c r="H75" s="95">
        <v>15</v>
      </c>
      <c r="I75" s="93">
        <v>15</v>
      </c>
      <c r="J75" s="93"/>
      <c r="K75" s="93"/>
      <c r="L75" s="93"/>
      <c r="M75" s="93"/>
      <c r="N75" s="161"/>
      <c r="O75" s="92">
        <v>15</v>
      </c>
      <c r="P75" s="94">
        <v>15</v>
      </c>
      <c r="Q75" s="95"/>
      <c r="R75" s="94"/>
      <c r="S75" s="92"/>
      <c r="T75" s="94"/>
      <c r="U75" s="95"/>
      <c r="V75" s="94"/>
      <c r="W75" s="69">
        <v>5</v>
      </c>
      <c r="X75" s="39">
        <v>2</v>
      </c>
      <c r="Y75" s="39"/>
      <c r="Z75" s="39">
        <v>2.5</v>
      </c>
      <c r="AA75" s="39"/>
    </row>
    <row r="76" spans="1:27" ht="16.5" customHeight="1">
      <c r="A76" s="69">
        <v>22</v>
      </c>
      <c r="B76" s="154" t="s">
        <v>148</v>
      </c>
      <c r="C76" s="89" t="s">
        <v>149</v>
      </c>
      <c r="D76" s="69">
        <v>5</v>
      </c>
      <c r="E76" s="90" t="s">
        <v>31</v>
      </c>
      <c r="F76" s="90" t="s">
        <v>31</v>
      </c>
      <c r="G76" s="33">
        <v>30</v>
      </c>
      <c r="H76" s="95">
        <v>15</v>
      </c>
      <c r="I76" s="93">
        <v>15</v>
      </c>
      <c r="J76" s="93"/>
      <c r="K76" s="93"/>
      <c r="L76" s="93"/>
      <c r="M76" s="93"/>
      <c r="N76" s="94"/>
      <c r="O76" s="92">
        <v>15</v>
      </c>
      <c r="P76" s="94">
        <v>15</v>
      </c>
      <c r="Q76" s="95"/>
      <c r="R76" s="94"/>
      <c r="S76" s="92"/>
      <c r="T76" s="94"/>
      <c r="U76" s="95"/>
      <c r="V76" s="94"/>
      <c r="W76" s="69">
        <v>5</v>
      </c>
      <c r="X76" s="99">
        <v>2</v>
      </c>
      <c r="Y76" s="99"/>
      <c r="Z76" s="99">
        <v>5</v>
      </c>
      <c r="AA76" s="99"/>
    </row>
    <row r="77" spans="1:27" ht="16.5" customHeight="1">
      <c r="A77" s="69">
        <v>23</v>
      </c>
      <c r="B77" s="154" t="s">
        <v>150</v>
      </c>
      <c r="C77" s="89" t="s">
        <v>151</v>
      </c>
      <c r="D77" s="69">
        <v>3</v>
      </c>
      <c r="E77" s="90"/>
      <c r="F77" s="90" t="s">
        <v>34</v>
      </c>
      <c r="G77" s="33">
        <f>SUM(H77:N77)</f>
        <v>15</v>
      </c>
      <c r="H77" s="95">
        <v>15</v>
      </c>
      <c r="I77" s="93"/>
      <c r="J77" s="93"/>
      <c r="K77" s="93"/>
      <c r="L77" s="93"/>
      <c r="M77" s="93"/>
      <c r="N77" s="94"/>
      <c r="O77" s="92"/>
      <c r="P77" s="94"/>
      <c r="Q77" s="95">
        <v>15</v>
      </c>
      <c r="R77" s="94"/>
      <c r="S77" s="92"/>
      <c r="T77" s="94"/>
      <c r="U77" s="95"/>
      <c r="V77" s="94"/>
      <c r="W77" s="69">
        <v>3</v>
      </c>
      <c r="X77" s="99">
        <v>1</v>
      </c>
      <c r="Y77" s="99"/>
      <c r="Z77" s="99">
        <v>2.5</v>
      </c>
      <c r="AA77" s="99"/>
    </row>
    <row r="78" spans="1:27" ht="16.5" customHeight="1">
      <c r="A78" s="69">
        <v>24</v>
      </c>
      <c r="B78" s="154" t="s">
        <v>152</v>
      </c>
      <c r="C78" s="89" t="s">
        <v>153</v>
      </c>
      <c r="D78" s="69">
        <v>4</v>
      </c>
      <c r="E78" s="90" t="s">
        <v>34</v>
      </c>
      <c r="F78" s="90" t="s">
        <v>34</v>
      </c>
      <c r="G78" s="33">
        <v>30</v>
      </c>
      <c r="H78" s="95">
        <v>10</v>
      </c>
      <c r="I78" s="93">
        <v>20</v>
      </c>
      <c r="J78" s="93"/>
      <c r="K78" s="93"/>
      <c r="L78" s="93"/>
      <c r="M78" s="93"/>
      <c r="N78" s="94"/>
      <c r="O78" s="92"/>
      <c r="P78" s="94"/>
      <c r="Q78" s="95">
        <v>10</v>
      </c>
      <c r="R78" s="94">
        <v>20</v>
      </c>
      <c r="S78" s="92"/>
      <c r="T78" s="94"/>
      <c r="U78" s="95"/>
      <c r="V78" s="94"/>
      <c r="W78" s="69">
        <v>4</v>
      </c>
      <c r="X78" s="99">
        <v>2</v>
      </c>
      <c r="Y78" s="99"/>
      <c r="Z78" s="99">
        <v>4</v>
      </c>
      <c r="AA78" s="99"/>
    </row>
    <row r="79" spans="1:27" ht="16.5" customHeight="1">
      <c r="A79" s="69">
        <v>25</v>
      </c>
      <c r="B79" s="154" t="s">
        <v>154</v>
      </c>
      <c r="C79" s="89" t="s">
        <v>155</v>
      </c>
      <c r="D79" s="69">
        <v>1</v>
      </c>
      <c r="E79" s="90"/>
      <c r="F79" s="90" t="s">
        <v>34</v>
      </c>
      <c r="G79" s="33">
        <v>15</v>
      </c>
      <c r="H79" s="95"/>
      <c r="I79" s="93"/>
      <c r="J79" s="93"/>
      <c r="K79" s="93"/>
      <c r="L79" s="93"/>
      <c r="M79" s="93"/>
      <c r="N79" s="94">
        <v>15</v>
      </c>
      <c r="O79" s="92"/>
      <c r="P79" s="94"/>
      <c r="Q79" s="95"/>
      <c r="R79" s="94">
        <v>15</v>
      </c>
      <c r="S79" s="92"/>
      <c r="T79" s="94"/>
      <c r="U79" s="95"/>
      <c r="V79" s="94"/>
      <c r="W79" s="69">
        <v>1</v>
      </c>
      <c r="X79" s="99">
        <v>1</v>
      </c>
      <c r="Y79" s="99"/>
      <c r="Z79" s="99">
        <v>1</v>
      </c>
      <c r="AA79" s="99"/>
    </row>
    <row r="80" spans="1:27" ht="16.5" customHeight="1">
      <c r="A80" s="69">
        <v>26</v>
      </c>
      <c r="B80" s="154" t="s">
        <v>156</v>
      </c>
      <c r="C80" s="89" t="s">
        <v>157</v>
      </c>
      <c r="D80" s="69">
        <v>2</v>
      </c>
      <c r="E80" s="90"/>
      <c r="F80" s="90" t="s">
        <v>39</v>
      </c>
      <c r="G80" s="33">
        <f>SUM(H80:N80)</f>
        <v>15</v>
      </c>
      <c r="H80" s="95"/>
      <c r="I80" s="93">
        <v>15</v>
      </c>
      <c r="J80" s="93"/>
      <c r="K80" s="93"/>
      <c r="L80" s="93"/>
      <c r="M80" s="93"/>
      <c r="N80" s="94"/>
      <c r="O80" s="92"/>
      <c r="P80" s="94"/>
      <c r="Q80" s="95"/>
      <c r="R80" s="94"/>
      <c r="S80" s="92"/>
      <c r="T80" s="94">
        <v>15</v>
      </c>
      <c r="U80" s="95"/>
      <c r="V80" s="94"/>
      <c r="W80" s="69">
        <v>2</v>
      </c>
      <c r="X80" s="99">
        <v>1</v>
      </c>
      <c r="Y80" s="99"/>
      <c r="Z80" s="99">
        <v>1</v>
      </c>
      <c r="AA80" s="99"/>
    </row>
    <row r="81" spans="1:27" ht="16.5" customHeight="1">
      <c r="A81" s="69">
        <v>27</v>
      </c>
      <c r="B81" s="154" t="s">
        <v>158</v>
      </c>
      <c r="C81" s="89" t="s">
        <v>159</v>
      </c>
      <c r="D81" s="69">
        <v>1</v>
      </c>
      <c r="E81" s="90"/>
      <c r="F81" s="90" t="s">
        <v>39</v>
      </c>
      <c r="G81" s="33">
        <v>15</v>
      </c>
      <c r="H81" s="95"/>
      <c r="I81" s="93"/>
      <c r="J81" s="93"/>
      <c r="K81" s="93"/>
      <c r="L81" s="93"/>
      <c r="M81" s="93"/>
      <c r="N81" s="94">
        <v>15</v>
      </c>
      <c r="O81" s="92"/>
      <c r="P81" s="94"/>
      <c r="Q81" s="95"/>
      <c r="R81" s="94"/>
      <c r="S81" s="92"/>
      <c r="T81" s="94">
        <v>15</v>
      </c>
      <c r="U81" s="95"/>
      <c r="V81" s="94"/>
      <c r="W81" s="69">
        <v>1</v>
      </c>
      <c r="X81" s="99">
        <v>1</v>
      </c>
      <c r="Y81" s="99"/>
      <c r="Z81" s="99">
        <v>1</v>
      </c>
      <c r="AA81" s="99"/>
    </row>
    <row r="82" spans="1:27" ht="16.5" customHeight="1">
      <c r="A82" s="69">
        <v>28</v>
      </c>
      <c r="B82" s="154" t="s">
        <v>160</v>
      </c>
      <c r="C82" s="89" t="s">
        <v>161</v>
      </c>
      <c r="D82" s="69">
        <v>2</v>
      </c>
      <c r="E82" s="90"/>
      <c r="F82" s="90" t="s">
        <v>39</v>
      </c>
      <c r="G82" s="33">
        <v>15</v>
      </c>
      <c r="H82" s="95"/>
      <c r="I82" s="93">
        <v>15</v>
      </c>
      <c r="J82" s="93"/>
      <c r="K82" s="93"/>
      <c r="L82" s="93"/>
      <c r="M82" s="93"/>
      <c r="N82" s="94"/>
      <c r="O82" s="92"/>
      <c r="P82" s="94"/>
      <c r="Q82" s="95"/>
      <c r="R82" s="94"/>
      <c r="S82" s="92"/>
      <c r="T82" s="94">
        <v>15</v>
      </c>
      <c r="U82" s="95"/>
      <c r="V82" s="94"/>
      <c r="W82" s="69">
        <v>2</v>
      </c>
      <c r="X82" s="46">
        <v>1</v>
      </c>
      <c r="Y82" s="46"/>
      <c r="Z82" s="46">
        <v>1</v>
      </c>
      <c r="AA82" s="46"/>
    </row>
    <row r="83" spans="1:27" ht="16.5" customHeight="1">
      <c r="A83" s="69">
        <v>29</v>
      </c>
      <c r="B83" s="154" t="s">
        <v>162</v>
      </c>
      <c r="C83" s="89" t="s">
        <v>163</v>
      </c>
      <c r="D83" s="69">
        <v>3</v>
      </c>
      <c r="E83" s="90"/>
      <c r="F83" s="90" t="s">
        <v>39</v>
      </c>
      <c r="G83" s="33">
        <f>SUM(H83:N83)</f>
        <v>15</v>
      </c>
      <c r="H83" s="95"/>
      <c r="I83" s="93"/>
      <c r="J83" s="93">
        <v>15</v>
      </c>
      <c r="K83" s="93"/>
      <c r="L83" s="93"/>
      <c r="M83" s="93"/>
      <c r="N83" s="94"/>
      <c r="O83" s="92"/>
      <c r="P83" s="94"/>
      <c r="Q83" s="95"/>
      <c r="R83" s="94"/>
      <c r="S83" s="92"/>
      <c r="T83" s="94">
        <v>15</v>
      </c>
      <c r="U83" s="95"/>
      <c r="V83" s="94"/>
      <c r="W83" s="69">
        <v>3</v>
      </c>
      <c r="X83" s="46">
        <v>1</v>
      </c>
      <c r="Y83" s="46"/>
      <c r="Z83" s="46">
        <v>2</v>
      </c>
      <c r="AA83" s="46"/>
    </row>
    <row r="84" spans="1:27" ht="16.5" customHeight="1" thickBot="1">
      <c r="A84" s="69">
        <v>30</v>
      </c>
      <c r="B84" s="154" t="s">
        <v>164</v>
      </c>
      <c r="C84" s="89" t="s">
        <v>165</v>
      </c>
      <c r="D84" s="69">
        <v>5</v>
      </c>
      <c r="E84" s="90" t="s">
        <v>56</v>
      </c>
      <c r="F84" s="90" t="s">
        <v>56</v>
      </c>
      <c r="G84" s="33">
        <f>SUM(H84:N84)</f>
        <v>30</v>
      </c>
      <c r="H84" s="95">
        <v>15</v>
      </c>
      <c r="I84" s="93">
        <v>15</v>
      </c>
      <c r="J84" s="93"/>
      <c r="K84" s="93"/>
      <c r="L84" s="93"/>
      <c r="M84" s="93"/>
      <c r="N84" s="94"/>
      <c r="O84" s="92"/>
      <c r="P84" s="94"/>
      <c r="Q84" s="95"/>
      <c r="R84" s="94"/>
      <c r="S84" s="92"/>
      <c r="T84" s="94"/>
      <c r="U84" s="95">
        <v>15</v>
      </c>
      <c r="V84" s="94">
        <v>15</v>
      </c>
      <c r="W84" s="69">
        <v>5</v>
      </c>
      <c r="X84" s="46">
        <v>2</v>
      </c>
      <c r="Y84" s="46"/>
      <c r="Z84" s="46">
        <v>5</v>
      </c>
      <c r="AA84" s="46"/>
    </row>
    <row r="85" spans="1:27" s="28" customFormat="1" ht="16.5" customHeight="1" thickBot="1" thickTop="1">
      <c r="A85" s="211" t="s">
        <v>14</v>
      </c>
      <c r="B85" s="212"/>
      <c r="C85" s="57"/>
      <c r="D85" s="58">
        <f>SUM(D75:D84)</f>
        <v>31</v>
      </c>
      <c r="E85" s="59"/>
      <c r="F85" s="59"/>
      <c r="G85" s="58">
        <f aca="true" t="shared" si="11" ref="G85:AA85">SUM(G75:G84)</f>
        <v>210</v>
      </c>
      <c r="H85" s="60">
        <f t="shared" si="11"/>
        <v>70</v>
      </c>
      <c r="I85" s="61">
        <f t="shared" si="11"/>
        <v>95</v>
      </c>
      <c r="J85" s="61">
        <f t="shared" si="11"/>
        <v>15</v>
      </c>
      <c r="K85" s="61">
        <f t="shared" si="11"/>
        <v>0</v>
      </c>
      <c r="L85" s="61">
        <f t="shared" si="11"/>
        <v>0</v>
      </c>
      <c r="M85" s="61">
        <f t="shared" si="11"/>
        <v>0</v>
      </c>
      <c r="N85" s="61">
        <f t="shared" si="11"/>
        <v>30</v>
      </c>
      <c r="O85" s="60">
        <f t="shared" si="11"/>
        <v>30</v>
      </c>
      <c r="P85" s="62">
        <f t="shared" si="11"/>
        <v>30</v>
      </c>
      <c r="Q85" s="60">
        <f t="shared" si="11"/>
        <v>25</v>
      </c>
      <c r="R85" s="62">
        <f t="shared" si="11"/>
        <v>35</v>
      </c>
      <c r="S85" s="60">
        <f t="shared" si="11"/>
        <v>0</v>
      </c>
      <c r="T85" s="62">
        <f t="shared" si="11"/>
        <v>60</v>
      </c>
      <c r="U85" s="60">
        <f t="shared" si="11"/>
        <v>15</v>
      </c>
      <c r="V85" s="62">
        <f t="shared" si="11"/>
        <v>15</v>
      </c>
      <c r="W85" s="62">
        <f t="shared" si="11"/>
        <v>31</v>
      </c>
      <c r="X85" s="62">
        <f t="shared" si="11"/>
        <v>14</v>
      </c>
      <c r="Y85" s="62">
        <f t="shared" si="11"/>
        <v>0</v>
      </c>
      <c r="Z85" s="62">
        <f t="shared" si="11"/>
        <v>25</v>
      </c>
      <c r="AA85" s="62">
        <f t="shared" si="11"/>
        <v>0</v>
      </c>
    </row>
    <row r="86" spans="1:27" ht="16.5" customHeight="1" thickTop="1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4"/>
    </row>
    <row r="87" spans="1:27" ht="16.5" customHeight="1" thickBot="1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7"/>
    </row>
    <row r="88" spans="1:27" s="131" customFormat="1" ht="16.5" customHeight="1" thickBot="1" thickTop="1">
      <c r="A88" s="188" t="s">
        <v>77</v>
      </c>
      <c r="B88" s="189"/>
      <c r="C88" s="129"/>
      <c r="D88" s="130">
        <f>D14+D18+D27+D33+D37+D40+D52</f>
        <v>121</v>
      </c>
      <c r="E88" s="190"/>
      <c r="F88" s="190"/>
      <c r="G88" s="130">
        <f>G14+G18+G27+G33+G37+G40+G52</f>
        <v>800</v>
      </c>
      <c r="H88" s="130">
        <f>H14+H18+H27+H37+H40+H52+H33</f>
        <v>120</v>
      </c>
      <c r="I88" s="130">
        <f>I87+I37+I33+I27+I18+I14+I52</f>
        <v>290</v>
      </c>
      <c r="J88" s="130">
        <f>J87+J37+J33+J27+J18+J14+J52+J40</f>
        <v>135</v>
      </c>
      <c r="K88" s="130">
        <f>K87+K37+K33+K27+K18+K14+K52+K40</f>
        <v>90</v>
      </c>
      <c r="L88" s="130">
        <f>L87+L37+L33+L27+L18+L14+L52+L40</f>
        <v>30</v>
      </c>
      <c r="M88" s="130">
        <f>M87+M37+M33+M27+M18+M14+M52+M40</f>
        <v>120</v>
      </c>
      <c r="N88" s="130">
        <f>N87+N37+N33+N27+N18+N14+N52+N40</f>
        <v>15</v>
      </c>
      <c r="O88" s="130">
        <f>O87+O37+O33+O27+O18+O1+O52+O40</f>
        <v>60</v>
      </c>
      <c r="P88" s="130">
        <f>P87+P37+P33+P27+P18+P14+P52+P40</f>
        <v>195</v>
      </c>
      <c r="Q88" s="130">
        <f>Q87+Q37+Q33+Q27+Q18+Q14+Q52</f>
        <v>30</v>
      </c>
      <c r="R88" s="130">
        <f>R87+R37+R33+R27+R18+R14+R52+R40</f>
        <v>230</v>
      </c>
      <c r="S88" s="130">
        <f>S87+S37+S33+S27+S18+S14+S52+S40</f>
        <v>30</v>
      </c>
      <c r="T88" s="130">
        <f>T87+T37+T33+T27+T18+T14+T52+T40</f>
        <v>195</v>
      </c>
      <c r="U88" s="130">
        <f>U52+U40+U37+U33+U27+U18+U14</f>
        <v>0</v>
      </c>
      <c r="V88" s="130">
        <f>V87+V37+V33+V27+V18+V14+V52+V40</f>
        <v>60</v>
      </c>
      <c r="W88" s="130">
        <f>W87+W33+W27+W18+W14+W52</f>
        <v>45</v>
      </c>
      <c r="X88" s="130">
        <f>X87+X37+X33+X27+X18+X14+X40+X63</f>
        <v>66.9</v>
      </c>
      <c r="Y88" s="130">
        <f>Y87+Y37+Y33+Y27+Y18+Y14</f>
        <v>0</v>
      </c>
      <c r="Z88" s="130">
        <f>Z87+Z37+Z33+Z27+Z18+Z14+Z40+Z63</f>
        <v>74.6</v>
      </c>
      <c r="AA88" s="130">
        <f>AA87+AA37+AA33+AA27+AA18+AA14</f>
        <v>0</v>
      </c>
    </row>
    <row r="89" spans="1:27" ht="16.5" customHeight="1" thickTop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32"/>
      <c r="P89" s="132"/>
      <c r="Q89" s="132"/>
      <c r="R89" s="132"/>
      <c r="S89" s="132"/>
      <c r="T89" s="132"/>
      <c r="U89" s="132"/>
      <c r="V89" s="132"/>
      <c r="AA89" s="133"/>
    </row>
    <row r="90" spans="1:27" ht="12.75" customHeight="1" thickBot="1">
      <c r="A90" s="134"/>
      <c r="B90" s="134"/>
      <c r="C90" s="135"/>
      <c r="D90" s="134"/>
      <c r="E90" s="134" t="s">
        <v>78</v>
      </c>
      <c r="F90" s="136"/>
      <c r="G90" s="137">
        <f>SUM(O88:V88)</f>
        <v>800</v>
      </c>
      <c r="H90" s="136"/>
      <c r="I90" s="136"/>
      <c r="J90" s="136"/>
      <c r="K90" s="136"/>
      <c r="L90" s="136"/>
      <c r="M90" s="136"/>
      <c r="N90" s="136"/>
      <c r="O90" s="192"/>
      <c r="P90" s="192"/>
      <c r="Q90" s="192"/>
      <c r="R90" s="192"/>
      <c r="S90" s="192"/>
      <c r="T90" s="192"/>
      <c r="U90" s="192"/>
      <c r="V90" s="192"/>
      <c r="W90" s="138"/>
      <c r="X90" s="138"/>
      <c r="Y90" s="138"/>
      <c r="Z90" s="138"/>
      <c r="AA90" s="139"/>
    </row>
    <row r="91" spans="1:27" ht="13.5" customHeight="1" thickBot="1" thickTop="1">
      <c r="A91" s="134"/>
      <c r="B91" s="134"/>
      <c r="C91" s="135"/>
      <c r="D91" s="134"/>
      <c r="E91" s="134" t="s">
        <v>79</v>
      </c>
      <c r="F91" s="134"/>
      <c r="G91" s="137">
        <f>SUM(H88:N88)</f>
        <v>800</v>
      </c>
      <c r="H91" s="134"/>
      <c r="I91" s="136"/>
      <c r="J91" s="201" t="s">
        <v>80</v>
      </c>
      <c r="K91" s="201"/>
      <c r="L91" s="201"/>
      <c r="M91" s="201"/>
      <c r="N91" s="201"/>
      <c r="O91" s="140">
        <f>COUNTIF($E10:$E89,1)</f>
        <v>10</v>
      </c>
      <c r="P91" s="141">
        <f>COUNTIF($F10:$F89,1)</f>
        <v>13</v>
      </c>
      <c r="Q91" s="140">
        <f>COUNTIF($E10:$E89,2)</f>
        <v>5</v>
      </c>
      <c r="R91" s="141">
        <f>COUNTIF($F10:$F89,2)</f>
        <v>17</v>
      </c>
      <c r="S91" s="140">
        <f>COUNTIF($E10:$E89,3)</f>
        <v>3</v>
      </c>
      <c r="T91" s="141">
        <f>COUNTIF($F10:$F89,3)</f>
        <v>17</v>
      </c>
      <c r="U91" s="140">
        <f>COUNTIF($E10:$E89,4)</f>
        <v>3</v>
      </c>
      <c r="V91" s="141">
        <f>COUNTIF($F10:$F89,4)</f>
        <v>3</v>
      </c>
      <c r="W91" s="138"/>
      <c r="X91" s="138"/>
      <c r="Y91" s="138"/>
      <c r="Z91" s="138"/>
      <c r="AA91" s="139"/>
    </row>
    <row r="92" spans="1:27" ht="12.75" customHeight="1" thickTop="1">
      <c r="A92" s="136"/>
      <c r="B92" s="136"/>
      <c r="C92" s="142"/>
      <c r="D92" s="136"/>
      <c r="E92" s="136"/>
      <c r="F92" s="136"/>
      <c r="G92" s="143">
        <f>IF(G90=G91,"","BŁĄD !!! SPRAWDŹ WIERSZ OGÓŁEM")</f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>
        <f>IF(Q91&gt;8,"za dużo E","")</f>
      </c>
      <c r="R92" s="136"/>
      <c r="S92" s="136">
        <f>IF(S91&gt;8,"za dużo E","")</f>
      </c>
      <c r="T92" s="136"/>
      <c r="U92" s="136">
        <f>IF(U91&gt;8,"za dużo E","")</f>
      </c>
      <c r="V92" s="136"/>
      <c r="W92" s="138"/>
      <c r="X92" s="138"/>
      <c r="Y92" s="138"/>
      <c r="Z92" s="138"/>
      <c r="AA92" s="139"/>
    </row>
    <row r="93" spans="1:27" ht="16.5" customHeight="1">
      <c r="A93" s="193" t="s">
        <v>81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5"/>
    </row>
    <row r="94" spans="1:27" ht="16.5" customHeight="1">
      <c r="A94" s="196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8"/>
    </row>
    <row r="95" spans="1:27" ht="16.5" customHeight="1">
      <c r="A95" s="202" t="s">
        <v>82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4"/>
      <c r="U95" s="208" t="s">
        <v>167</v>
      </c>
      <c r="V95" s="208"/>
      <c r="W95" s="208"/>
      <c r="X95" s="208"/>
      <c r="Y95" s="208"/>
      <c r="Z95" s="208"/>
      <c r="AA95" s="208"/>
    </row>
    <row r="96" spans="1:27" ht="73.5" customHeight="1">
      <c r="A96" s="205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7"/>
      <c r="U96" s="208"/>
      <c r="V96" s="208"/>
      <c r="W96" s="208"/>
      <c r="X96" s="208"/>
      <c r="Y96" s="208"/>
      <c r="Z96" s="208"/>
      <c r="AA96" s="208"/>
    </row>
    <row r="97" spans="1:27" ht="30.75" customHeight="1">
      <c r="A97" s="178" t="s">
        <v>83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80"/>
      <c r="W97" s="181">
        <f>(W88/D88)*100</f>
        <v>37.1900826446281</v>
      </c>
      <c r="X97" s="181"/>
      <c r="Y97" s="181"/>
      <c r="Z97" s="181"/>
      <c r="AA97" s="181"/>
    </row>
    <row r="98" spans="1:27" ht="51.75" customHeight="1">
      <c r="A98" s="178" t="s">
        <v>86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80"/>
      <c r="W98" s="181">
        <f>(X88/D88)*100</f>
        <v>55.28925619834711</v>
      </c>
      <c r="X98" s="181"/>
      <c r="Y98" s="181"/>
      <c r="Z98" s="181"/>
      <c r="AA98" s="181"/>
    </row>
    <row r="99" spans="1:27" ht="16.5" customHeight="1">
      <c r="A99" s="193" t="s">
        <v>84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5"/>
      <c r="W99" s="199">
        <f>Z88*100/D88</f>
        <v>61.652892561983464</v>
      </c>
      <c r="X99" s="199"/>
      <c r="Y99" s="199"/>
      <c r="Z99" s="199"/>
      <c r="AA99" s="199"/>
    </row>
    <row r="100" spans="1:27" ht="30.75" customHeight="1">
      <c r="A100" s="196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8"/>
      <c r="W100" s="199"/>
      <c r="X100" s="199"/>
      <c r="Y100" s="199"/>
      <c r="Z100" s="199"/>
      <c r="AA100" s="199"/>
    </row>
    <row r="101" spans="1:27" ht="16.5" customHeight="1">
      <c r="A101" s="193" t="s">
        <v>85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5"/>
      <c r="W101" s="200">
        <f>AA88/D88*100</f>
        <v>0</v>
      </c>
      <c r="X101" s="200"/>
      <c r="Y101" s="200"/>
      <c r="Z101" s="200"/>
      <c r="AA101" s="200"/>
    </row>
    <row r="102" spans="1:27" ht="16.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8"/>
      <c r="W102" s="200"/>
      <c r="X102" s="200"/>
      <c r="Y102" s="200"/>
      <c r="Z102" s="200"/>
      <c r="AA102" s="200"/>
    </row>
    <row r="103" spans="7:27" ht="16.5" customHeight="1">
      <c r="G103" s="28"/>
      <c r="W103" s="144"/>
      <c r="X103" s="144"/>
      <c r="Y103" s="144"/>
      <c r="Z103" s="144"/>
      <c r="AA103" s="144"/>
    </row>
    <row r="104" spans="7:27" ht="16.5" customHeight="1">
      <c r="G104" s="28"/>
      <c r="W104" s="145"/>
      <c r="X104" s="145"/>
      <c r="Y104" s="145"/>
      <c r="Z104" s="145"/>
      <c r="AA104" s="145"/>
    </row>
    <row r="105" ht="16.5" customHeight="1">
      <c r="G105" s="28"/>
    </row>
    <row r="106" ht="16.5" customHeight="1">
      <c r="G106" s="28"/>
    </row>
    <row r="107" ht="16.5" customHeight="1">
      <c r="G107" s="28"/>
    </row>
    <row r="108" ht="16.5" customHeight="1">
      <c r="G108" s="28"/>
    </row>
    <row r="109" ht="16.5" customHeight="1">
      <c r="G109" s="28"/>
    </row>
    <row r="110" ht="16.5" customHeight="1">
      <c r="G110" s="28"/>
    </row>
    <row r="111" ht="16.5" customHeight="1">
      <c r="G111" s="28"/>
    </row>
    <row r="112" ht="16.5" customHeight="1">
      <c r="G112" s="28"/>
    </row>
    <row r="113" ht="16.5" customHeight="1">
      <c r="G113" s="28"/>
    </row>
    <row r="114" ht="16.5" customHeight="1">
      <c r="G114" s="28"/>
    </row>
    <row r="115" ht="16.5" customHeight="1">
      <c r="G115" s="28"/>
    </row>
    <row r="116" ht="16.5" customHeight="1">
      <c r="G116" s="28"/>
    </row>
    <row r="117" ht="16.5" customHeight="1">
      <c r="G117" s="28"/>
    </row>
    <row r="118" ht="16.5" customHeight="1">
      <c r="G118" s="28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6.5" customHeight="1">
      <c r="G131" s="28"/>
    </row>
    <row r="132" ht="16.5" customHeight="1">
      <c r="G132" s="28"/>
    </row>
    <row r="133" ht="16.5" customHeight="1">
      <c r="G133" s="28"/>
    </row>
    <row r="134" ht="16.5" customHeight="1">
      <c r="G134" s="28"/>
    </row>
    <row r="135" ht="16.5" customHeight="1">
      <c r="G135" s="28"/>
    </row>
    <row r="136" ht="16.5" customHeight="1">
      <c r="G136" s="28"/>
    </row>
    <row r="137" ht="16.5" customHeight="1">
      <c r="G137" s="28"/>
    </row>
    <row r="138" ht="16.5" customHeight="1">
      <c r="G138" s="28"/>
    </row>
    <row r="139" ht="16.5" customHeight="1">
      <c r="G139" s="28"/>
    </row>
    <row r="140" ht="16.5" customHeight="1">
      <c r="G140" s="28"/>
    </row>
    <row r="141" ht="16.5" customHeight="1">
      <c r="G141" s="28"/>
    </row>
    <row r="142" ht="16.5" customHeight="1">
      <c r="G142" s="28"/>
    </row>
    <row r="143" ht="16.5" customHeight="1">
      <c r="G143" s="28"/>
    </row>
    <row r="144" ht="16.5" customHeight="1">
      <c r="G144" s="28"/>
    </row>
    <row r="145" ht="16.5" customHeight="1">
      <c r="G145" s="28"/>
    </row>
    <row r="146" ht="16.5" customHeight="1">
      <c r="G146" s="28"/>
    </row>
    <row r="147" ht="16.5" customHeight="1">
      <c r="G147" s="28"/>
    </row>
    <row r="148" ht="16.5" customHeight="1">
      <c r="G148" s="28"/>
    </row>
    <row r="149" ht="16.5" customHeight="1">
      <c r="G149" s="28"/>
    </row>
    <row r="150" ht="16.5" customHeight="1">
      <c r="G150" s="28"/>
    </row>
    <row r="151" ht="16.5" customHeight="1">
      <c r="G151" s="28"/>
    </row>
    <row r="152" ht="16.5" customHeight="1">
      <c r="G152" s="28"/>
    </row>
    <row r="153" ht="16.5" customHeight="1">
      <c r="G153" s="28"/>
    </row>
    <row r="154" ht="16.5" customHeight="1">
      <c r="G154" s="28"/>
    </row>
    <row r="155" ht="16.5" customHeight="1">
      <c r="G155" s="28"/>
    </row>
    <row r="156" ht="16.5" customHeight="1">
      <c r="G156" s="28"/>
    </row>
    <row r="157" ht="16.5" customHeight="1">
      <c r="G157" s="28"/>
    </row>
    <row r="158" ht="15">
      <c r="G158" s="28"/>
    </row>
    <row r="159" ht="15">
      <c r="G159" s="28"/>
    </row>
    <row r="160" ht="15">
      <c r="G160" s="28"/>
    </row>
    <row r="161" ht="15">
      <c r="G161" s="28"/>
    </row>
    <row r="162" ht="15">
      <c r="G162" s="28"/>
    </row>
    <row r="163" ht="15">
      <c r="G163" s="28"/>
    </row>
    <row r="164" ht="15">
      <c r="G164" s="28"/>
    </row>
    <row r="165" ht="15">
      <c r="G165" s="28"/>
    </row>
    <row r="166" ht="15">
      <c r="G166" s="28"/>
    </row>
    <row r="167" ht="15">
      <c r="G167" s="28"/>
    </row>
    <row r="168" ht="15">
      <c r="G168" s="28"/>
    </row>
    <row r="169" ht="15">
      <c r="G169" s="28"/>
    </row>
    <row r="170" ht="15">
      <c r="G170" s="28"/>
    </row>
    <row r="171" ht="15">
      <c r="G171" s="28"/>
    </row>
    <row r="172" ht="15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  <row r="220" ht="15">
      <c r="G220" s="28"/>
    </row>
    <row r="221" ht="15">
      <c r="G221" s="28"/>
    </row>
    <row r="222" ht="15">
      <c r="G222" s="28"/>
    </row>
    <row r="223" ht="15">
      <c r="G223" s="28"/>
    </row>
    <row r="224" ht="15">
      <c r="G224" s="28"/>
    </row>
    <row r="225" ht="15">
      <c r="G225" s="28"/>
    </row>
    <row r="226" ht="15">
      <c r="G226" s="28"/>
    </row>
    <row r="227" ht="15">
      <c r="G227" s="28"/>
    </row>
    <row r="228" ht="15">
      <c r="G228" s="28"/>
    </row>
    <row r="229" ht="15">
      <c r="G229" s="28"/>
    </row>
    <row r="230" ht="15">
      <c r="G230" s="28"/>
    </row>
  </sheetData>
  <sheetProtection selectLockedCells="1" selectUnlockedCells="1"/>
  <mergeCells count="49">
    <mergeCell ref="A74:AA74"/>
    <mergeCell ref="A85:B85"/>
    <mergeCell ref="A1:I1"/>
    <mergeCell ref="G5:N6"/>
    <mergeCell ref="O5:R5"/>
    <mergeCell ref="S5:V5"/>
    <mergeCell ref="W5:AA6"/>
    <mergeCell ref="O6:P6"/>
    <mergeCell ref="Q6:R6"/>
    <mergeCell ref="S6:T6"/>
    <mergeCell ref="U6:V6"/>
    <mergeCell ref="A9:AA9"/>
    <mergeCell ref="A14:B14"/>
    <mergeCell ref="A15:AA15"/>
    <mergeCell ref="A18:B18"/>
    <mergeCell ref="A19:AA19"/>
    <mergeCell ref="A27:B27"/>
    <mergeCell ref="A28:AA28"/>
    <mergeCell ref="A33:B33"/>
    <mergeCell ref="A34:AA34"/>
    <mergeCell ref="A37:B37"/>
    <mergeCell ref="A38:AA38"/>
    <mergeCell ref="A40:B40"/>
    <mergeCell ref="A41:AA41"/>
    <mergeCell ref="A73:B73"/>
    <mergeCell ref="A64:AA64"/>
    <mergeCell ref="A63:B63"/>
    <mergeCell ref="A53:AA53"/>
    <mergeCell ref="A52:B52"/>
    <mergeCell ref="A99:V100"/>
    <mergeCell ref="W99:AA100"/>
    <mergeCell ref="A101:V102"/>
    <mergeCell ref="W101:AA102"/>
    <mergeCell ref="J91:N91"/>
    <mergeCell ref="A93:AA94"/>
    <mergeCell ref="A95:T96"/>
    <mergeCell ref="U95:AA96"/>
    <mergeCell ref="A97:V97"/>
    <mergeCell ref="W97:AA97"/>
    <mergeCell ref="A98:V98"/>
    <mergeCell ref="W98:AA98"/>
    <mergeCell ref="A86:AA87"/>
    <mergeCell ref="A88:B88"/>
    <mergeCell ref="E88:F88"/>
    <mergeCell ref="A89:N89"/>
    <mergeCell ref="O90:P90"/>
    <mergeCell ref="Q90:R90"/>
    <mergeCell ref="S90:T90"/>
    <mergeCell ref="U90:V90"/>
  </mergeCells>
  <printOptions horizontalCentered="1"/>
  <pageMargins left="0.2361111111111111" right="0.2361111111111111" top="0.3125" bottom="0.5902777777777778" header="0.19652777777777777" footer="0.5118055555555555"/>
  <pageSetup cellComments="atEnd" horizontalDpi="300" verticalDpi="300" orientation="landscape" paperSize="9" scale="49" r:id="rId3"/>
  <rowBreaks count="2" manualBreakCount="2">
    <brk id="40" max="26" man="1"/>
    <brk id="92" max="26" man="1"/>
  </rowBreaks>
  <colBreaks count="1" manualBreakCount="1">
    <brk id="2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W.</dc:creator>
  <cp:keywords/>
  <dc:description/>
  <cp:lastModifiedBy>Justyna Grądzka</cp:lastModifiedBy>
  <cp:lastPrinted>2022-02-15T09:06:49Z</cp:lastPrinted>
  <dcterms:created xsi:type="dcterms:W3CDTF">2020-02-27T09:51:03Z</dcterms:created>
  <dcterms:modified xsi:type="dcterms:W3CDTF">2022-02-15T09:15:22Z</dcterms:modified>
  <cp:category/>
  <cp:version/>
  <cp:contentType/>
  <cp:contentStatus/>
</cp:coreProperties>
</file>