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440" windowHeight="12540" tabRatio="159"/>
  </bookViews>
  <sheets>
    <sheet name="plan_wzór" sheetId="1" r:id="rId1"/>
  </sheets>
  <definedNames>
    <definedName name="_xlnm.Print_Area" localSheetId="0">plan_wzór!$A$1:$AI$112</definedName>
    <definedName name="_xlnm.Print_Titles" localSheetId="0">plan_wzór!$9:$10</definedName>
  </definedNames>
  <calcPr calcId="125725"/>
</workbook>
</file>

<file path=xl/calcChain.xml><?xml version="1.0" encoding="utf-8"?>
<calcChain xmlns="http://schemas.openxmlformats.org/spreadsheetml/2006/main">
  <c r="AF106" i="1"/>
  <c r="AC106"/>
  <c r="AB106"/>
  <c r="Y106"/>
  <c r="W106"/>
  <c r="V106"/>
  <c r="T106"/>
  <c r="S106"/>
  <c r="Q106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E102"/>
  <c r="P106"/>
  <c r="P107" s="1"/>
  <c r="S107"/>
  <c r="V107"/>
  <c r="Y107"/>
  <c r="Z106"/>
  <c r="AB107"/>
  <c r="AE106"/>
  <c r="AE107" s="1"/>
  <c r="AG64" l="1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E64"/>
  <c r="E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H67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E52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E34"/>
  <c r="I18" l="1"/>
  <c r="I103" s="1"/>
  <c r="AG18"/>
  <c r="AG103" s="1"/>
  <c r="AD18"/>
  <c r="AD103" s="1"/>
  <c r="AA18"/>
  <c r="AA103" s="1"/>
  <c r="X18"/>
  <c r="X103" s="1"/>
  <c r="U18"/>
  <c r="U103" s="1"/>
  <c r="R18"/>
  <c r="R103" s="1"/>
  <c r="N18"/>
  <c r="N103" s="1"/>
  <c r="E18"/>
  <c r="E103" s="1"/>
  <c r="J18"/>
  <c r="J103" s="1"/>
  <c r="K18"/>
  <c r="K103" s="1"/>
  <c r="L18"/>
  <c r="L103" s="1"/>
  <c r="M18"/>
  <c r="M103" s="1"/>
  <c r="O18"/>
  <c r="O103" s="1"/>
  <c r="P18"/>
  <c r="Q18"/>
  <c r="Q103" s="1"/>
  <c r="S18"/>
  <c r="S103" s="1"/>
  <c r="T18"/>
  <c r="T103" s="1"/>
  <c r="V18"/>
  <c r="V103" s="1"/>
  <c r="W18"/>
  <c r="W103" s="1"/>
  <c r="Y18"/>
  <c r="Y103" s="1"/>
  <c r="Z18"/>
  <c r="Z103" s="1"/>
  <c r="AB18"/>
  <c r="AB103" s="1"/>
  <c r="AC18"/>
  <c r="AC103" s="1"/>
  <c r="AE18"/>
  <c r="AE103" s="1"/>
  <c r="AF18"/>
  <c r="AF103" s="1"/>
  <c r="H18"/>
  <c r="H103" s="1"/>
  <c r="H106" l="1"/>
  <c r="P103"/>
  <c r="H105" s="1"/>
  <c r="H107" s="1"/>
</calcChain>
</file>

<file path=xl/comments1.xml><?xml version="1.0" encoding="utf-8"?>
<comments xmlns="http://schemas.openxmlformats.org/spreadsheetml/2006/main">
  <authors>
    <author>Your User Name</author>
    <author>Ewa</author>
  </authors>
  <commentList>
    <comment ref="H3" authorId="0">
      <text>
        <r>
          <rPr>
            <b/>
            <sz val="10"/>
            <color indexed="81"/>
            <rFont val="Tahoma"/>
            <family val="2"/>
            <charset val="238"/>
          </rPr>
          <t>studia pierwszego stopnia/ studia drugiego stopnia/jednolite studia magisterskie</t>
        </r>
      </text>
    </comment>
    <comment ref="A4" authorId="1">
      <text>
        <r>
          <rPr>
            <b/>
            <sz val="10"/>
            <color indexed="81"/>
            <rFont val="Times New Roman"/>
            <family val="1"/>
            <charset val="238"/>
          </rPr>
          <t>1) w przypadku, gdy na kierunku występuje specjalność - wpisać jej nazwę 
2) w przypadku, gdy nie występuje - usunąć cały wiersz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1">
      <text>
        <r>
          <rPr>
            <b/>
            <sz val="10"/>
            <color indexed="81"/>
            <rFont val="Times New Roman"/>
            <family val="1"/>
            <charset val="238"/>
          </rPr>
          <t xml:space="preserve">ogólnoakademicki/praktyczny
</t>
        </r>
      </text>
    </comment>
    <comment ref="A6" authorId="1">
      <text>
        <r>
          <rPr>
            <b/>
            <sz val="10"/>
            <color indexed="81"/>
            <rFont val="Times New Roman"/>
            <family val="1"/>
            <charset val="238"/>
          </rPr>
          <t>stacjonarne/niestacjonarne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8" authorId="1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H10" authorId="1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68" authorId="1">
      <text>
        <r>
          <rPr>
            <b/>
            <sz val="9"/>
            <color indexed="81"/>
            <rFont val="Tahoma"/>
            <family val="2"/>
            <charset val="238"/>
          </rPr>
          <t>usunąć - w przypadku, gdy plan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38"/>
          </rPr>
          <t>usunąć - w przypadku, gdy plan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<sst xmlns="http://schemas.openxmlformats.org/spreadsheetml/2006/main" count="294" uniqueCount="209">
  <si>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</si>
  <si>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</si>
  <si>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</si>
  <si>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</si>
  <si>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</si>
  <si>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</si>
  <si>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</si>
  <si>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</si>
  <si>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</si>
  <si>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</si>
  <si>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</si>
  <si>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Egz. po sem.</t>
  </si>
  <si>
    <t>Zal. po sem.</t>
  </si>
  <si>
    <t>RAZEM</t>
  </si>
  <si>
    <t>WYKŁADY</t>
  </si>
  <si>
    <t>liczba egz./zal.</t>
  </si>
  <si>
    <t xml:space="preserve">   RAZEM</t>
  </si>
  <si>
    <t>OGÓŁEM</t>
  </si>
  <si>
    <t xml:space="preserve">                               RAZEM</t>
  </si>
  <si>
    <t>UNIWERSYTET W BIAŁYMSTOKU</t>
  </si>
  <si>
    <t>punkty ECTS</t>
  </si>
  <si>
    <t>PLAN STUDIÓW</t>
  </si>
  <si>
    <t>KOD
przedmiotu 
USOS</t>
  </si>
  <si>
    <t>suma kontrolna 1</t>
  </si>
  <si>
    <t>suma kontrolna 2</t>
  </si>
  <si>
    <t>NAZWA MODUŁU/
NAZWA PRZEDMIOTU</t>
  </si>
  <si>
    <r>
      <rPr>
        <b/>
        <sz val="10"/>
        <rFont val="Arial CE"/>
        <charset val="238"/>
      </rPr>
      <t>W</t>
    </r>
    <r>
      <rPr>
        <sz val="8"/>
        <rFont val="Arial CE"/>
        <family val="2"/>
        <charset val="238"/>
      </rPr>
      <t>YKŁADY</t>
    </r>
  </si>
  <si>
    <r>
      <rPr>
        <b/>
        <sz val="10"/>
        <rFont val="Arial CE"/>
        <charset val="238"/>
      </rPr>
      <t>Ć</t>
    </r>
    <r>
      <rPr>
        <sz val="8"/>
        <rFont val="Arial CE"/>
        <family val="2"/>
        <charset val="238"/>
      </rPr>
      <t>WICZENIA</t>
    </r>
  </si>
  <si>
    <r>
      <rPr>
        <b/>
        <sz val="10"/>
        <rFont val="Arial CE"/>
        <charset val="238"/>
      </rPr>
      <t>K</t>
    </r>
    <r>
      <rPr>
        <sz val="7"/>
        <rFont val="Arial CE"/>
        <charset val="238"/>
      </rPr>
      <t>ONWERSATORIA</t>
    </r>
  </si>
  <si>
    <r>
      <rPr>
        <b/>
        <sz val="10"/>
        <rFont val="Arial CE"/>
        <charset val="238"/>
      </rPr>
      <t>L</t>
    </r>
    <r>
      <rPr>
        <sz val="8"/>
        <rFont val="Arial CE"/>
        <family val="2"/>
        <charset val="238"/>
      </rPr>
      <t>ABORATORIA</t>
    </r>
  </si>
  <si>
    <r>
      <rPr>
        <b/>
        <sz val="10"/>
        <rFont val="Arial CE"/>
        <charset val="238"/>
      </rPr>
      <t>LEK</t>
    </r>
    <r>
      <rPr>
        <sz val="8"/>
        <rFont val="Arial CE"/>
        <family val="2"/>
        <charset val="238"/>
      </rPr>
      <t>TORATY</t>
    </r>
  </si>
  <si>
    <t>Ć/K/L/LEK/SiP/ZT</t>
  </si>
  <si>
    <r>
      <rPr>
        <b/>
        <sz val="9"/>
        <rFont val="Arial CE"/>
        <charset val="238"/>
      </rPr>
      <t>S</t>
    </r>
    <r>
      <rPr>
        <sz val="8"/>
        <rFont val="Arial CE"/>
        <family val="2"/>
        <charset val="238"/>
      </rPr>
      <t xml:space="preserve">EMINARIA/
</t>
    </r>
    <r>
      <rPr>
        <b/>
        <sz val="9"/>
        <rFont val="Arial CE"/>
        <charset val="238"/>
      </rPr>
      <t>P</t>
    </r>
    <r>
      <rPr>
        <sz val="8"/>
        <rFont val="Arial CE"/>
        <family val="2"/>
        <charset val="238"/>
      </rPr>
      <t>ROSEMINARIA</t>
    </r>
  </si>
  <si>
    <r>
      <rPr>
        <b/>
        <sz val="9"/>
        <rFont val="Arial CE"/>
        <charset val="238"/>
      </rPr>
      <t>Z</t>
    </r>
    <r>
      <rPr>
        <sz val="8"/>
        <rFont val="Arial CE"/>
        <family val="2"/>
        <charset val="238"/>
      </rPr>
      <t xml:space="preserve">AJĘCIA
</t>
    </r>
    <r>
      <rPr>
        <b/>
        <sz val="9"/>
        <rFont val="Arial CE"/>
        <charset val="238"/>
      </rPr>
      <t>T</t>
    </r>
    <r>
      <rPr>
        <sz val="8"/>
        <rFont val="Arial CE"/>
        <family val="2"/>
        <charset val="238"/>
      </rPr>
      <t>ERENOWE</t>
    </r>
  </si>
  <si>
    <t>WYDZIAŁ:</t>
  </si>
  <si>
    <t>forma studiów:</t>
  </si>
  <si>
    <t>obowiązuje od roku akad.</t>
  </si>
  <si>
    <t>profil kształcenia:</t>
  </si>
  <si>
    <t>poziom kształcenia:</t>
  </si>
  <si>
    <t>………………………………………………….</t>
  </si>
  <si>
    <t xml:space="preserve">         (pieczątka i podpis Dziekana)</t>
  </si>
  <si>
    <t>ECTS</t>
  </si>
  <si>
    <t>KIERUNEK</t>
  </si>
  <si>
    <t>KULTUROZNAWSTWO</t>
  </si>
  <si>
    <t>studia pierwszego stopnia</t>
  </si>
  <si>
    <t>ogólnoakademicki</t>
  </si>
  <si>
    <t>stacjonarne</t>
  </si>
  <si>
    <t>MODUŁ 1 Przedmioty kształcenia ogólnego</t>
  </si>
  <si>
    <t>Język obcy cz. I</t>
  </si>
  <si>
    <t>KS1-1LEK</t>
  </si>
  <si>
    <t>Język obcy cz. II</t>
  </si>
  <si>
    <t>KS1-2LEK</t>
  </si>
  <si>
    <t>Technologia informacyjna *</t>
  </si>
  <si>
    <t>KS1-1TECH</t>
  </si>
  <si>
    <t>Wychowanie fizyczne/zajęcia alternatywne</t>
  </si>
  <si>
    <t>Ochrona własności intelektualnej *</t>
  </si>
  <si>
    <t>KS1-2OWI</t>
  </si>
  <si>
    <t>Wstęp do filozofii</t>
  </si>
  <si>
    <t>KS1-1WDF</t>
  </si>
  <si>
    <t>1</t>
  </si>
  <si>
    <t>KS1-1HFI</t>
  </si>
  <si>
    <t>Antropologiczne podstawy kulturoznawstwa</t>
  </si>
  <si>
    <t>KS1-1APK</t>
  </si>
  <si>
    <t>Mitologie europejskie</t>
  </si>
  <si>
    <t>KS1-1MEU</t>
  </si>
  <si>
    <t>Socjologia kultury *</t>
  </si>
  <si>
    <t>KS1-1SOK</t>
  </si>
  <si>
    <t>Logika i semiotyka kultury</t>
  </si>
  <si>
    <t>KS1-1LSK</t>
  </si>
  <si>
    <t>Literatura i kultura krajów sąsiednich</t>
  </si>
  <si>
    <t>KS1-1LKS</t>
  </si>
  <si>
    <t>Historia sztuki</t>
  </si>
  <si>
    <t>KS1-1HSZ</t>
  </si>
  <si>
    <t>2</t>
  </si>
  <si>
    <t>Historia kultury</t>
  </si>
  <si>
    <t>KS1-1HKL</t>
  </si>
  <si>
    <t>Metodologia badań kulturoznawczych</t>
  </si>
  <si>
    <t>KS1-2MET</t>
  </si>
  <si>
    <t>3</t>
  </si>
  <si>
    <t>Podstawy komunikacji międzykulturowej</t>
  </si>
  <si>
    <t>KS1-2PKM</t>
  </si>
  <si>
    <t>Komunikacja kulturowa</t>
  </si>
  <si>
    <t>KS1-2KKL</t>
  </si>
  <si>
    <t>Kulturowe konteksty historii literatury</t>
  </si>
  <si>
    <t>KS1-2KKH</t>
  </si>
  <si>
    <t>4</t>
  </si>
  <si>
    <t>Język a kultura</t>
  </si>
  <si>
    <t>KS1-3JKL</t>
  </si>
  <si>
    <t>6</t>
  </si>
  <si>
    <t>Teatr i widowiska</t>
  </si>
  <si>
    <t>KS1-1TIW</t>
  </si>
  <si>
    <t>Kultura Podlasia</t>
  </si>
  <si>
    <t>KS1-1KPO</t>
  </si>
  <si>
    <t>Problemy kultury popularnej</t>
  </si>
  <si>
    <t>KS1-1PKP</t>
  </si>
  <si>
    <t>Życie kulturalne</t>
  </si>
  <si>
    <t>KS1-1ZKL</t>
  </si>
  <si>
    <t>Film w kulturze</t>
  </si>
  <si>
    <t>KS1-2FWK</t>
  </si>
  <si>
    <t>Teoria kultury</t>
  </si>
  <si>
    <t>KS1-2TKL</t>
  </si>
  <si>
    <t>Słowo w kulturze</t>
  </si>
  <si>
    <t>KS1-2SKL</t>
  </si>
  <si>
    <t>Kultura audiowizualna</t>
  </si>
  <si>
    <t>KS1-2KAD</t>
  </si>
  <si>
    <t>Warsztaty: dzien., teatr., foto., film., etn.</t>
  </si>
  <si>
    <t>KS1-2WAR</t>
  </si>
  <si>
    <t>Teoria kultury współczesnej</t>
  </si>
  <si>
    <t>KS1-3TKW</t>
  </si>
  <si>
    <t>5</t>
  </si>
  <si>
    <t>Muzyka w kulturze</t>
  </si>
  <si>
    <t>KS1-3MWK</t>
  </si>
  <si>
    <t>Problemy organizacji kultury w Zjednoczonej Europie</t>
  </si>
  <si>
    <t>KS1-3POK</t>
  </si>
  <si>
    <t>Formy animacji kultury</t>
  </si>
  <si>
    <t>KS1-3FKL</t>
  </si>
  <si>
    <t>Diagnostyka potrzeb kulturalnych</t>
  </si>
  <si>
    <t>KS1-3DPK</t>
  </si>
  <si>
    <t>Metody analizy i interpretacji dzieła:film., plast., teatr., lit.</t>
  </si>
  <si>
    <t>KS1-3MAI</t>
  </si>
  <si>
    <t>Zarządzanie i marketing w instytucjach kultury *</t>
  </si>
  <si>
    <t>KS1-3ZMK</t>
  </si>
  <si>
    <t>MODUŁ 2  Przedmioty humanistyczne i społeczne</t>
  </si>
  <si>
    <t>MODUŁ 3 Przedmioty kulturoznawcze</t>
  </si>
  <si>
    <t>Podstawy antropologii mediów</t>
  </si>
  <si>
    <t>KS1-1PAM</t>
  </si>
  <si>
    <t>Język w mediach</t>
  </si>
  <si>
    <t>KS1-1JWM</t>
  </si>
  <si>
    <t>Technologie informacyjne w mediach</t>
  </si>
  <si>
    <t>KS1-1TEIM</t>
  </si>
  <si>
    <t>Telewizja w kulturze</t>
  </si>
  <si>
    <t>KS1-2TWK</t>
  </si>
  <si>
    <t>Analiza przekazów audiowizualnych</t>
  </si>
  <si>
    <t>KS1-2APA</t>
  </si>
  <si>
    <t>Zachowania komunikacyjne</t>
  </si>
  <si>
    <t>KS1-2ZKM</t>
  </si>
  <si>
    <t>Komunikacja medialna</t>
  </si>
  <si>
    <t>KS1-2KME</t>
  </si>
  <si>
    <t>Komunikacja międzykulturowa</t>
  </si>
  <si>
    <t>KS1-2KMK</t>
  </si>
  <si>
    <t>Reklama i public relations *</t>
  </si>
  <si>
    <t>KS1-2RPR</t>
  </si>
  <si>
    <t>Sztuka nowych mediów</t>
  </si>
  <si>
    <t>KS1-3SNM</t>
  </si>
  <si>
    <t>Praktyczna stylistyka</t>
  </si>
  <si>
    <t>KS1-3PRS</t>
  </si>
  <si>
    <t>Konwersatorium (z zakresu antropologii kultury lub historii kultury)</t>
  </si>
  <si>
    <t>Konwersatorium (z zakresu medioznawstwa lub sztuki)</t>
  </si>
  <si>
    <t>Konwersatorium (z zakresu komunikacji kulturowej lub antropologii kultury)</t>
  </si>
  <si>
    <t>Konwersatorium (z zakresu sztuki lub literaturoznawstwa)</t>
  </si>
  <si>
    <t>Konwersatorium (z zakresu medioznawstwa lub komunikacji kulturowej)</t>
  </si>
  <si>
    <t>Konwersatorium (z zakresu religioznawstwa lub antropologii kultury)</t>
  </si>
  <si>
    <t>Konwersatorium (z zakresu filozofii kultury lub komunikacji kulturowej)</t>
  </si>
  <si>
    <t>Seminarium licencjackie</t>
  </si>
  <si>
    <t>KS1-3SEML</t>
  </si>
  <si>
    <t>'3 tyg</t>
  </si>
  <si>
    <t>* Przedmiot z obszaru nauk społecznych</t>
  </si>
  <si>
    <t>** Student wybiera 10 konwersatoriów z oferty konwersatoryjnej proponowanej w danym roku akademickim.</t>
  </si>
  <si>
    <t>Konwersatorium (w języku angielskim z zakresu historii kultury lub w języku polskim z zakresu medioznawstwa)</t>
  </si>
  <si>
    <t>FILOLOGICZNY, PEDAGOGIKI I PSYCHOLOGII</t>
  </si>
  <si>
    <t>KS1-1WF</t>
  </si>
  <si>
    <t>Wybrane zagadnienia z historii filozofii</t>
  </si>
  <si>
    <t>2019/2020</t>
  </si>
  <si>
    <t>Praktyka zawodowa</t>
  </si>
  <si>
    <t>KS1-1ONK1</t>
  </si>
  <si>
    <t>1 dzień</t>
  </si>
  <si>
    <t>KS1-1ONK2</t>
  </si>
  <si>
    <t>KS1-1ONK3</t>
  </si>
  <si>
    <t>Objazd naukowy 1</t>
  </si>
  <si>
    <t>Objazd naukowy 2</t>
  </si>
  <si>
    <t>Objazd naukowy 3</t>
  </si>
  <si>
    <t>dyscypilna:</t>
  </si>
  <si>
    <t>nauki o kulturze i religii</t>
  </si>
  <si>
    <t>Plan studiów zatwierdzono na Radzie Wydziału Filologicznego dnia 15.03.2019 oraz na Radzie Wydziału Pedagogiki i Psychologii dnia 21.03.2019</t>
  </si>
  <si>
    <t>Teoria i historia reklamy</t>
  </si>
  <si>
    <t>KS1-1THR</t>
  </si>
  <si>
    <t>Podstawy marketingu</t>
  </si>
  <si>
    <t>KS1-1PMA</t>
  </si>
  <si>
    <t>Komunikowanie wizualne w reklamie i p.r.</t>
  </si>
  <si>
    <t>KS1-1KWZ</t>
  </si>
  <si>
    <t>Antropologia kultury w badaniach marketingowych</t>
  </si>
  <si>
    <t>KS1-1AKM</t>
  </si>
  <si>
    <t>Teoria i historia public relations</t>
  </si>
  <si>
    <t>KS1-2THP</t>
  </si>
  <si>
    <t>Muzyka w reklamie</t>
  </si>
  <si>
    <t>KS1-2MWR</t>
  </si>
  <si>
    <t>Socjologia w badaniach marketingowych *</t>
  </si>
  <si>
    <t>KS1-2SBM</t>
  </si>
  <si>
    <t>Psychologia w badaniach marketingowych *</t>
  </si>
  <si>
    <t>KS1-2PBM</t>
  </si>
  <si>
    <t>Praktyczna stylistyka języka polskiego</t>
  </si>
  <si>
    <t>KS1-2PST</t>
  </si>
  <si>
    <t>Media w Polsce</t>
  </si>
  <si>
    <t>KS1-2MWP</t>
  </si>
  <si>
    <t>Seminarium warsztatowe - public relations</t>
  </si>
  <si>
    <t>KS1-2SWP</t>
  </si>
  <si>
    <t>Seminarium warsztatowe - reklama</t>
  </si>
  <si>
    <t>KS1-2SWR</t>
  </si>
  <si>
    <t>Retoryka i erystyka</t>
  </si>
  <si>
    <t>KS1-3RER</t>
  </si>
  <si>
    <t>Prawo prasowe i autorskie</t>
  </si>
  <si>
    <t>KS1-3PPA</t>
  </si>
  <si>
    <t>MODUŁ 4 Przedmioty do wyboru z obszaru nauk humanistycznych **</t>
  </si>
  <si>
    <t>MODUŁ 5 Przedmioty dyplomowe</t>
  </si>
  <si>
    <t>MODUŁ 6 Praktyki zawodowe</t>
  </si>
  <si>
    <t>MODUŁ 7 Zajęcia terenowe</t>
  </si>
  <si>
    <t>MODUŁ 8a Przedmioty specjalizacyjne - Media i komunikowanie</t>
  </si>
  <si>
    <t>MODUŁ 8b Przedmioty specjalizacyjne - Reklama i public relations</t>
  </si>
  <si>
    <t>RAZEM MODUŁ 8 a/b</t>
  </si>
</sst>
</file>

<file path=xl/styles.xml><?xml version="1.0" encoding="utf-8"?>
<styleSheet xmlns="http://schemas.openxmlformats.org/spreadsheetml/2006/main">
  <fonts count="49">
    <font>
      <sz val="10"/>
      <name val="Arial CE"/>
    </font>
    <font>
      <b/>
      <sz val="10"/>
      <name val="Arial CE"/>
    </font>
    <font>
      <sz val="10"/>
      <name val="PL Toronto"/>
    </font>
    <font>
      <sz val="10"/>
      <name val="Times New Roman CE"/>
    </font>
    <font>
      <sz val="8"/>
      <name val="Times New Roman CE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</font>
    <font>
      <sz val="8"/>
      <color indexed="81"/>
      <name val="Tahoma"/>
      <family val="2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sz val="8"/>
      <color indexed="10"/>
      <name val="Tahoma"/>
      <family val="2"/>
      <charset val="238"/>
    </font>
    <font>
      <sz val="12"/>
      <name val="Arial CE"/>
      <family val="2"/>
      <charset val="238"/>
    </font>
    <font>
      <sz val="7"/>
      <name val="Arial CE"/>
      <charset val="238"/>
    </font>
    <font>
      <b/>
      <sz val="8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PL Toronto"/>
    </font>
    <font>
      <sz val="12"/>
      <name val="Times New Roman CE"/>
    </font>
    <font>
      <b/>
      <sz val="12"/>
      <name val="Cambria"/>
      <family val="1"/>
      <charset val="238"/>
    </font>
    <font>
      <b/>
      <sz val="12"/>
      <name val="PL Toronto"/>
    </font>
    <font>
      <b/>
      <sz val="12"/>
      <name val="Arial CE"/>
      <family val="2"/>
      <charset val="238"/>
    </font>
    <font>
      <sz val="12"/>
      <name val="Arial CE"/>
    </font>
    <font>
      <b/>
      <sz val="12"/>
      <name val="Times New Roman CE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sz val="10"/>
      <color indexed="10"/>
      <name val="Times New Roman CE"/>
    </font>
    <font>
      <sz val="10"/>
      <color indexed="10"/>
      <name val="Cambria"/>
      <family val="1"/>
      <charset val="238"/>
    </font>
    <font>
      <b/>
      <sz val="10"/>
      <color indexed="10"/>
      <name val="Cambria"/>
      <family val="1"/>
      <charset val="238"/>
    </font>
    <font>
      <sz val="8"/>
      <name val="Times New Roman"/>
      <family val="1"/>
      <charset val="238"/>
    </font>
    <font>
      <b/>
      <sz val="10"/>
      <color indexed="81"/>
      <name val="Tahoma"/>
      <family val="2"/>
      <charset val="238"/>
    </font>
    <font>
      <b/>
      <sz val="10"/>
      <color indexed="81"/>
      <name val="Times New Roman"/>
      <family val="1"/>
      <charset val="238"/>
    </font>
    <font>
      <sz val="8"/>
      <color rgb="FFFF0000"/>
      <name val="PL Toronto"/>
    </font>
    <font>
      <sz val="8"/>
      <color rgb="FFFF0000"/>
      <name val="Times New Roman CE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 CE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14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>
      <alignment horizontal="centerContinuous"/>
      <protection locked="0"/>
    </xf>
    <xf numFmtId="0" fontId="3" fillId="0" borderId="0" xfId="0" applyFont="1" applyProtection="1">
      <protection locked="0"/>
    </xf>
    <xf numFmtId="0" fontId="5" fillId="0" borderId="3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 shrinkToFit="1"/>
      <protection locked="0"/>
    </xf>
    <xf numFmtId="0" fontId="5" fillId="0" borderId="3" xfId="0" applyFont="1" applyBorder="1" applyAlignment="1" applyProtection="1">
      <alignment horizontal="left" shrinkToFit="1"/>
      <protection locked="0"/>
    </xf>
    <xf numFmtId="49" fontId="8" fillId="0" borderId="3" xfId="0" applyNumberFormat="1" applyFont="1" applyBorder="1" applyAlignment="1" applyProtection="1">
      <alignment horizontal="center" wrapText="1" shrinkToFit="1"/>
      <protection locked="0"/>
    </xf>
    <xf numFmtId="0" fontId="7" fillId="0" borderId="3" xfId="0" applyFont="1" applyBorder="1" applyAlignment="1" applyProtection="1">
      <alignment horizontal="center" wrapText="1" shrinkToFit="1"/>
      <protection locked="0"/>
    </xf>
    <xf numFmtId="0" fontId="7" fillId="0" borderId="4" xfId="0" applyFont="1" applyBorder="1" applyAlignment="1" applyProtection="1">
      <alignment horizontal="center" textRotation="90" shrinkToFit="1"/>
      <protection locked="0"/>
    </xf>
    <xf numFmtId="0" fontId="18" fillId="0" borderId="5" xfId="0" applyFont="1" applyBorder="1" applyAlignment="1" applyProtection="1">
      <alignment horizontal="center" textRotation="90" shrinkToFit="1"/>
      <protection locked="0"/>
    </xf>
    <xf numFmtId="0" fontId="7" fillId="0" borderId="6" xfId="0" applyFont="1" applyBorder="1" applyAlignment="1" applyProtection="1">
      <alignment horizontal="center" textRotation="90"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22" fillId="0" borderId="0" xfId="0" applyFont="1" applyFill="1" applyProtection="1">
      <protection locked="0"/>
    </xf>
    <xf numFmtId="0" fontId="23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 wrapText="1" shrinkToFit="1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4" fillId="4" borderId="3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6" fillId="4" borderId="5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6" xfId="0" quotePrefix="1" applyFont="1" applyFill="1" applyBorder="1" applyAlignment="1" applyProtection="1">
      <alignment horizontal="center" vertical="center"/>
      <protection locked="0"/>
    </xf>
    <xf numFmtId="0" fontId="17" fillId="3" borderId="18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3" borderId="18" xfId="0" quotePrefix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7" fillId="4" borderId="0" xfId="0" applyFont="1" applyFill="1" applyAlignment="1" applyProtection="1">
      <alignment horizontal="center" vertical="center"/>
      <protection locked="0"/>
    </xf>
    <xf numFmtId="0" fontId="26" fillId="3" borderId="18" xfId="0" applyFont="1" applyFill="1" applyBorder="1" applyProtection="1">
      <protection locked="0"/>
    </xf>
    <xf numFmtId="0" fontId="26" fillId="3" borderId="18" xfId="0" applyFont="1" applyFill="1" applyBorder="1" applyAlignment="1" applyProtection="1">
      <alignment horizontal="centerContinuous"/>
      <protection locked="0"/>
    </xf>
    <xf numFmtId="0" fontId="28" fillId="3" borderId="0" xfId="0" applyFont="1" applyFill="1" applyProtection="1">
      <protection locked="0"/>
    </xf>
    <xf numFmtId="0" fontId="25" fillId="3" borderId="0" xfId="0" applyFont="1" applyFill="1" applyProtection="1"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textRotation="90" shrinkToFit="1"/>
      <protection locked="0"/>
    </xf>
    <xf numFmtId="0" fontId="31" fillId="0" borderId="5" xfId="0" applyFont="1" applyBorder="1" applyAlignment="1" applyProtection="1">
      <alignment horizontal="center" textRotation="90" shrinkToFit="1"/>
      <protection locked="0"/>
    </xf>
    <xf numFmtId="0" fontId="31" fillId="0" borderId="5" xfId="0" applyFont="1" applyBorder="1" applyAlignment="1" applyProtection="1">
      <alignment horizontal="center" textRotation="90" wrapText="1"/>
      <protection locked="0"/>
    </xf>
    <xf numFmtId="0" fontId="5" fillId="4" borderId="4" xfId="0" quotePrefix="1" applyFont="1" applyFill="1" applyBorder="1" applyAlignment="1" applyProtection="1">
      <alignment horizontal="center" vertical="center"/>
      <protection locked="0"/>
    </xf>
    <xf numFmtId="0" fontId="5" fillId="4" borderId="6" xfId="0" quotePrefix="1" applyFont="1" applyFill="1" applyBorder="1" applyAlignment="1" applyProtection="1">
      <alignment horizontal="center" vertical="center"/>
      <protection locked="0"/>
    </xf>
    <xf numFmtId="49" fontId="38" fillId="5" borderId="0" xfId="0" applyNumberFormat="1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49" fontId="3" fillId="5" borderId="0" xfId="0" applyNumberFormat="1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textRotation="90" shrinkToFit="1"/>
      <protection locked="0"/>
    </xf>
    <xf numFmtId="49" fontId="26" fillId="4" borderId="18" xfId="0" applyNumberFormat="1" applyFont="1" applyFill="1" applyBorder="1" applyAlignment="1" applyProtection="1">
      <alignment horizontal="center" vertical="center"/>
      <protection locked="0"/>
    </xf>
    <xf numFmtId="0" fontId="25" fillId="4" borderId="18" xfId="0" applyFont="1" applyFill="1" applyBorder="1" applyAlignment="1" applyProtection="1">
      <alignment horizontal="center" vertical="center"/>
      <protection locked="0"/>
    </xf>
    <xf numFmtId="0" fontId="31" fillId="0" borderId="5" xfId="0" applyFont="1" applyBorder="1" applyAlignment="1" applyProtection="1">
      <alignment horizontal="center" textRotation="90" wrapText="1" shrinkToFit="1"/>
      <protection locked="0"/>
    </xf>
    <xf numFmtId="0" fontId="15" fillId="0" borderId="0" xfId="0" applyFont="1" applyAlignment="1" applyProtection="1">
      <alignment horizontal="right" wrapText="1"/>
      <protection locked="0"/>
    </xf>
    <xf numFmtId="0" fontId="32" fillId="3" borderId="18" xfId="0" applyFont="1" applyFill="1" applyBorder="1" applyAlignment="1" applyProtection="1">
      <protection locked="0"/>
    </xf>
    <xf numFmtId="0" fontId="32" fillId="3" borderId="18" xfId="0" applyFont="1" applyFill="1" applyBorder="1" applyAlignment="1" applyProtection="1">
      <alignment horizontal="center" vertical="center"/>
      <protection locked="0"/>
    </xf>
    <xf numFmtId="0" fontId="14" fillId="3" borderId="18" xfId="0" applyFont="1" applyFill="1" applyBorder="1" applyAlignment="1" applyProtection="1">
      <alignment horizontal="center" vertical="center" shrinkToFit="1"/>
      <protection locked="0"/>
    </xf>
    <xf numFmtId="0" fontId="26" fillId="3" borderId="18" xfId="0" applyFont="1" applyFill="1" applyBorder="1" applyAlignment="1" applyProtection="1">
      <alignment horizontal="center" vertical="center" shrinkToFit="1"/>
      <protection locked="0"/>
    </xf>
    <xf numFmtId="49" fontId="26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26" fillId="3" borderId="18" xfId="0" applyFont="1" applyFill="1" applyBorder="1" applyAlignment="1">
      <alignment horizontal="center" vertical="center" shrinkToFit="1"/>
    </xf>
    <xf numFmtId="0" fontId="5" fillId="0" borderId="29" xfId="0" applyFont="1" applyBorder="1" applyAlignment="1" applyProtection="1">
      <alignment horizontal="centerContinuous"/>
      <protection locked="0"/>
    </xf>
    <xf numFmtId="0" fontId="26" fillId="4" borderId="39" xfId="0" applyFont="1" applyFill="1" applyBorder="1" applyAlignment="1" applyProtection="1">
      <alignment horizontal="center" vertical="center"/>
      <protection locked="0"/>
    </xf>
    <xf numFmtId="0" fontId="5" fillId="4" borderId="39" xfId="0" quotePrefix="1" applyFont="1" applyFill="1" applyBorder="1" applyAlignment="1" applyProtection="1">
      <alignment horizontal="center" vertical="center"/>
      <protection locked="0"/>
    </xf>
    <xf numFmtId="1" fontId="5" fillId="4" borderId="4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45" fillId="0" borderId="8" xfId="0" applyFont="1" applyBorder="1" applyAlignment="1" applyProtection="1">
      <alignment horizontal="center" vertical="center"/>
      <protection locked="0"/>
    </xf>
    <xf numFmtId="0" fontId="45" fillId="0" borderId="8" xfId="0" applyFont="1" applyBorder="1" applyAlignment="1" applyProtection="1">
      <alignment horizontal="center" vertical="center" shrinkToFit="1"/>
      <protection locked="0"/>
    </xf>
    <xf numFmtId="49" fontId="45" fillId="0" borderId="8" xfId="0" applyNumberFormat="1" applyFont="1" applyBorder="1" applyAlignment="1" applyProtection="1">
      <alignment horizontal="left" vertical="center" shrinkToFit="1"/>
      <protection locked="0"/>
    </xf>
    <xf numFmtId="49" fontId="45" fillId="0" borderId="8" xfId="0" applyNumberFormat="1" applyFont="1" applyBorder="1" applyAlignment="1" applyProtection="1">
      <alignment horizontal="center" vertical="center"/>
      <protection locked="0"/>
    </xf>
    <xf numFmtId="0" fontId="45" fillId="0" borderId="8" xfId="0" applyNumberFormat="1" applyFont="1" applyBorder="1" applyAlignment="1" applyProtection="1">
      <alignment horizontal="center" vertical="center"/>
      <protection locked="0"/>
    </xf>
    <xf numFmtId="0" fontId="46" fillId="4" borderId="8" xfId="0" applyFont="1" applyFill="1" applyBorder="1" applyAlignment="1" applyProtection="1">
      <alignment horizontal="center" vertical="center"/>
      <protection locked="0"/>
    </xf>
    <xf numFmtId="0" fontId="45" fillId="0" borderId="9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36" xfId="0" applyFont="1" applyBorder="1" applyAlignment="1" applyProtection="1">
      <alignment horizontal="center" vertical="center"/>
      <protection locked="0"/>
    </xf>
    <xf numFmtId="49" fontId="45" fillId="0" borderId="8" xfId="0" quotePrefix="1" applyNumberFormat="1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49" fontId="45" fillId="0" borderId="13" xfId="0" applyNumberFormat="1" applyFont="1" applyBorder="1" applyAlignment="1" applyProtection="1">
      <alignment horizontal="left" vertical="center" shrinkToFit="1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49" fontId="45" fillId="0" borderId="13" xfId="0" applyNumberFormat="1" applyFont="1" applyBorder="1" applyAlignment="1" applyProtection="1">
      <alignment horizontal="center" vertical="center"/>
      <protection locked="0"/>
    </xf>
    <xf numFmtId="0" fontId="45" fillId="0" borderId="13" xfId="0" applyNumberFormat="1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0" fontId="45" fillId="0" borderId="44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8" borderId="34" xfId="0" applyFont="1" applyFill="1" applyBorder="1" applyAlignment="1" applyProtection="1">
      <alignment horizontal="center" vertical="center"/>
      <protection locked="0"/>
    </xf>
    <xf numFmtId="0" fontId="45" fillId="8" borderId="42" xfId="0" applyFont="1" applyFill="1" applyBorder="1" applyAlignment="1" applyProtection="1">
      <alignment horizontal="center" vertical="center"/>
      <protection locked="0"/>
    </xf>
    <xf numFmtId="0" fontId="45" fillId="8" borderId="20" xfId="0" applyFont="1" applyFill="1" applyBorder="1" applyProtection="1">
      <protection locked="0"/>
    </xf>
    <xf numFmtId="0" fontId="45" fillId="8" borderId="8" xfId="0" applyFont="1" applyFill="1" applyBorder="1" applyProtection="1">
      <protection locked="0"/>
    </xf>
    <xf numFmtId="0" fontId="45" fillId="8" borderId="13" xfId="0" applyFont="1" applyFill="1" applyBorder="1" applyProtection="1">
      <protection locked="0"/>
    </xf>
    <xf numFmtId="0" fontId="45" fillId="0" borderId="24" xfId="0" applyFont="1" applyBorder="1" applyAlignment="1" applyProtection="1">
      <alignment horizontal="center" vertical="center" shrinkToFit="1"/>
      <protection locked="0"/>
    </xf>
    <xf numFmtId="0" fontId="46" fillId="4" borderId="20" xfId="0" applyFont="1" applyFill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0" fontId="45" fillId="0" borderId="31" xfId="0" applyFont="1" applyBorder="1" applyAlignment="1" applyProtection="1">
      <alignment horizontal="center" vertical="center"/>
      <protection locked="0"/>
    </xf>
    <xf numFmtId="0" fontId="45" fillId="0" borderId="30" xfId="0" applyFont="1" applyBorder="1" applyAlignment="1" applyProtection="1">
      <alignment horizontal="center" vertical="center"/>
      <protection locked="0"/>
    </xf>
    <xf numFmtId="0" fontId="45" fillId="4" borderId="8" xfId="0" applyFont="1" applyFill="1" applyBorder="1" applyAlignment="1" applyProtection="1">
      <alignment horizontal="center" vertical="center"/>
      <protection locked="0"/>
    </xf>
    <xf numFmtId="49" fontId="45" fillId="4" borderId="8" xfId="0" applyNumberFormat="1" applyFont="1" applyFill="1" applyBorder="1" applyAlignment="1" applyProtection="1">
      <alignment horizontal="left" vertical="center"/>
      <protection locked="0"/>
    </xf>
    <xf numFmtId="0" fontId="46" fillId="4" borderId="35" xfId="0" applyFont="1" applyFill="1" applyBorder="1" applyAlignment="1" applyProtection="1">
      <alignment horizontal="center" vertical="center"/>
      <protection locked="0"/>
    </xf>
    <xf numFmtId="0" fontId="46" fillId="4" borderId="10" xfId="0" applyFont="1" applyFill="1" applyBorder="1" applyAlignment="1" applyProtection="1">
      <alignment horizontal="center" vertical="center"/>
      <protection locked="0"/>
    </xf>
    <xf numFmtId="0" fontId="45" fillId="4" borderId="10" xfId="0" applyFont="1" applyFill="1" applyBorder="1" applyAlignment="1" applyProtection="1">
      <alignment horizontal="center" vertical="center"/>
      <protection locked="0"/>
    </xf>
    <xf numFmtId="0" fontId="46" fillId="4" borderId="12" xfId="0" applyFont="1" applyFill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 shrinkToFit="1"/>
      <protection locked="0"/>
    </xf>
    <xf numFmtId="49" fontId="45" fillId="0" borderId="20" xfId="0" applyNumberFormat="1" applyFont="1" applyBorder="1" applyAlignment="1" applyProtection="1">
      <alignment horizontal="left" vertical="center" shrinkToFit="1"/>
      <protection locked="0"/>
    </xf>
    <xf numFmtId="49" fontId="45" fillId="0" borderId="20" xfId="0" applyNumberFormat="1" applyFont="1" applyBorder="1" applyAlignment="1" applyProtection="1">
      <alignment horizontal="center" vertical="center"/>
      <protection locked="0"/>
    </xf>
    <xf numFmtId="0" fontId="45" fillId="0" borderId="22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5" fillId="4" borderId="19" xfId="0" applyFont="1" applyFill="1" applyBorder="1" applyAlignment="1" applyProtection="1">
      <alignment horizontal="center" vertical="center"/>
      <protection locked="0"/>
    </xf>
    <xf numFmtId="49" fontId="45" fillId="4" borderId="20" xfId="0" applyNumberFormat="1" applyFont="1" applyFill="1" applyBorder="1" applyAlignment="1" applyProtection="1">
      <alignment horizontal="left" vertical="center"/>
      <protection locked="0"/>
    </xf>
    <xf numFmtId="0" fontId="45" fillId="4" borderId="45" xfId="0" applyFont="1" applyFill="1" applyBorder="1" applyAlignment="1" applyProtection="1">
      <alignment horizontal="center" vertical="center"/>
      <protection locked="0"/>
    </xf>
    <xf numFmtId="0" fontId="46" fillId="4" borderId="45" xfId="0" applyFont="1" applyFill="1" applyBorder="1" applyAlignment="1" applyProtection="1">
      <alignment horizontal="center" vertical="center"/>
      <protection locked="0"/>
    </xf>
    <xf numFmtId="0" fontId="45" fillId="4" borderId="49" xfId="0" applyFont="1" applyFill="1" applyBorder="1" applyAlignment="1" applyProtection="1">
      <alignment horizontal="center" vertical="center"/>
      <protection locked="0"/>
    </xf>
    <xf numFmtId="0" fontId="46" fillId="4" borderId="21" xfId="0" applyFont="1" applyFill="1" applyBorder="1" applyAlignment="1" applyProtection="1">
      <alignment horizontal="center" vertical="center"/>
      <protection locked="0"/>
    </xf>
    <xf numFmtId="0" fontId="46" fillId="4" borderId="22" xfId="0" applyFont="1" applyFill="1" applyBorder="1" applyAlignment="1" applyProtection="1">
      <alignment horizontal="center" vertical="center"/>
      <protection locked="0"/>
    </xf>
    <xf numFmtId="0" fontId="45" fillId="4" borderId="22" xfId="0" applyFont="1" applyFill="1" applyBorder="1" applyAlignment="1" applyProtection="1">
      <alignment horizontal="center" vertical="center"/>
      <protection locked="0"/>
    </xf>
    <xf numFmtId="0" fontId="46" fillId="4" borderId="23" xfId="0" applyFont="1" applyFill="1" applyBorder="1" applyAlignment="1" applyProtection="1">
      <alignment horizontal="center" vertical="center"/>
      <protection locked="0"/>
    </xf>
    <xf numFmtId="0" fontId="45" fillId="0" borderId="35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 shrinkToFit="1"/>
      <protection locked="0"/>
    </xf>
    <xf numFmtId="49" fontId="45" fillId="0" borderId="25" xfId="0" applyNumberFormat="1" applyFont="1" applyBorder="1" applyAlignment="1" applyProtection="1">
      <alignment horizontal="left" vertical="center" shrinkToFit="1"/>
      <protection locked="0"/>
    </xf>
    <xf numFmtId="49" fontId="45" fillId="0" borderId="25" xfId="0" applyNumberFormat="1" applyFont="1" applyBorder="1" applyAlignment="1" applyProtection="1">
      <alignment horizontal="center" vertical="center"/>
      <protection locked="0"/>
    </xf>
    <xf numFmtId="0" fontId="46" fillId="4" borderId="25" xfId="0" applyFont="1" applyFill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 locked="0"/>
    </xf>
    <xf numFmtId="49" fontId="46" fillId="4" borderId="18" xfId="0" applyNumberFormat="1" applyFont="1" applyFill="1" applyBorder="1" applyAlignment="1" applyProtection="1">
      <alignment horizontal="center" vertical="center"/>
      <protection locked="0"/>
    </xf>
    <xf numFmtId="0" fontId="46" fillId="4" borderId="3" xfId="0" applyFont="1" applyFill="1" applyBorder="1" applyAlignment="1" applyProtection="1">
      <alignment horizontal="center" vertical="center"/>
      <protection locked="0"/>
    </xf>
    <xf numFmtId="0" fontId="46" fillId="4" borderId="18" xfId="0" applyFont="1" applyFill="1" applyBorder="1" applyAlignment="1" applyProtection="1">
      <alignment horizontal="center" vertical="center"/>
      <protection locked="0"/>
    </xf>
    <xf numFmtId="0" fontId="46" fillId="4" borderId="4" xfId="0" applyFont="1" applyFill="1" applyBorder="1" applyAlignment="1" applyProtection="1">
      <alignment horizontal="center" vertical="center"/>
      <protection locked="0"/>
    </xf>
    <xf numFmtId="0" fontId="46" fillId="4" borderId="5" xfId="0" applyFont="1" applyFill="1" applyBorder="1" applyAlignment="1" applyProtection="1">
      <alignment horizontal="center" vertical="center"/>
      <protection locked="0"/>
    </xf>
    <xf numFmtId="0" fontId="46" fillId="4" borderId="6" xfId="0" applyFont="1" applyFill="1" applyBorder="1" applyAlignment="1" applyProtection="1">
      <alignment horizontal="center" vertical="center"/>
      <protection locked="0"/>
    </xf>
    <xf numFmtId="0" fontId="45" fillId="8" borderId="11" xfId="0" quotePrefix="1" applyFont="1" applyFill="1" applyBorder="1" applyAlignment="1" applyProtection="1">
      <alignment horizontal="center" vertical="center"/>
      <protection locked="0"/>
    </xf>
    <xf numFmtId="0" fontId="45" fillId="8" borderId="21" xfId="0" applyFont="1" applyFill="1" applyBorder="1" applyAlignment="1" applyProtection="1">
      <alignment horizontal="center" vertical="center"/>
      <protection locked="0"/>
    </xf>
    <xf numFmtId="0" fontId="45" fillId="8" borderId="23" xfId="0" applyFont="1" applyFill="1" applyBorder="1" applyAlignment="1" applyProtection="1">
      <alignment horizontal="center" vertical="center"/>
      <protection locked="0"/>
    </xf>
    <xf numFmtId="0" fontId="45" fillId="8" borderId="11" xfId="0" applyFont="1" applyFill="1" applyBorder="1" applyAlignment="1" applyProtection="1">
      <alignment horizontal="center" vertical="center"/>
      <protection locked="0"/>
    </xf>
    <xf numFmtId="0" fontId="45" fillId="8" borderId="31" xfId="0" applyFont="1" applyFill="1" applyBorder="1" applyAlignment="1" applyProtection="1">
      <alignment horizontal="center" vertical="center"/>
      <protection locked="0"/>
    </xf>
    <xf numFmtId="0" fontId="45" fillId="8" borderId="33" xfId="0" applyFont="1" applyFill="1" applyBorder="1" applyAlignment="1" applyProtection="1">
      <alignment horizontal="center" vertical="center"/>
      <protection locked="0"/>
    </xf>
    <xf numFmtId="0" fontId="45" fillId="8" borderId="30" xfId="0" applyFont="1" applyFill="1" applyBorder="1" applyAlignment="1" applyProtection="1">
      <alignment horizontal="center" vertical="center"/>
      <protection locked="0"/>
    </xf>
    <xf numFmtId="0" fontId="45" fillId="8" borderId="9" xfId="0" applyFont="1" applyFill="1" applyBorder="1" applyAlignment="1" applyProtection="1">
      <alignment horizontal="center" vertical="center"/>
      <protection locked="0"/>
    </xf>
    <xf numFmtId="0" fontId="45" fillId="8" borderId="12" xfId="0" applyFont="1" applyFill="1" applyBorder="1" applyAlignment="1" applyProtection="1">
      <alignment horizontal="center" vertical="center"/>
      <protection locked="0"/>
    </xf>
    <xf numFmtId="0" fontId="45" fillId="8" borderId="36" xfId="0" applyFont="1" applyFill="1" applyBorder="1" applyAlignment="1" applyProtection="1">
      <alignment horizontal="center" vertical="center"/>
      <protection locked="0"/>
    </xf>
    <xf numFmtId="0" fontId="45" fillId="8" borderId="8" xfId="0" applyFont="1" applyFill="1" applyBorder="1" applyAlignment="1" applyProtection="1">
      <alignment horizontal="center" vertical="center"/>
      <protection locked="0"/>
    </xf>
    <xf numFmtId="0" fontId="45" fillId="8" borderId="35" xfId="0" applyFont="1" applyFill="1" applyBorder="1" applyAlignment="1" applyProtection="1">
      <alignment horizontal="center" vertical="center"/>
      <protection locked="0"/>
    </xf>
    <xf numFmtId="0" fontId="45" fillId="8" borderId="34" xfId="0" quotePrefix="1" applyFont="1" applyFill="1" applyBorder="1" applyAlignment="1" applyProtection="1">
      <alignment horizontal="center" vertical="center"/>
      <protection locked="0"/>
    </xf>
    <xf numFmtId="0" fontId="45" fillId="8" borderId="25" xfId="0" applyFont="1" applyFill="1" applyBorder="1" applyAlignment="1" applyProtection="1">
      <alignment horizontal="center" vertical="center"/>
      <protection locked="0"/>
    </xf>
    <xf numFmtId="0" fontId="45" fillId="8" borderId="28" xfId="0" applyFont="1" applyFill="1" applyBorder="1" applyAlignment="1" applyProtection="1">
      <alignment horizontal="center" vertical="center"/>
      <protection locked="0"/>
    </xf>
    <xf numFmtId="0" fontId="46" fillId="8" borderId="18" xfId="0" applyFont="1" applyFill="1" applyBorder="1" applyAlignment="1" applyProtection="1">
      <alignment horizontal="center" vertical="center"/>
      <protection locked="0"/>
    </xf>
    <xf numFmtId="0" fontId="46" fillId="8" borderId="4" xfId="0" applyFont="1" applyFill="1" applyBorder="1" applyAlignment="1" applyProtection="1">
      <alignment horizontal="center" vertical="center"/>
      <protection locked="0"/>
    </xf>
    <xf numFmtId="0" fontId="46" fillId="8" borderId="6" xfId="0" applyFont="1" applyFill="1" applyBorder="1" applyAlignment="1" applyProtection="1">
      <alignment horizontal="center" vertical="center"/>
      <protection locked="0"/>
    </xf>
    <xf numFmtId="0" fontId="46" fillId="8" borderId="39" xfId="0" applyFont="1" applyFill="1" applyBorder="1" applyAlignment="1" applyProtection="1">
      <alignment horizontal="center" vertical="center"/>
      <protection locked="0"/>
    </xf>
    <xf numFmtId="0" fontId="46" fillId="8" borderId="3" xfId="0" applyFont="1" applyFill="1" applyBorder="1" applyProtection="1">
      <protection locked="0"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49" fontId="45" fillId="0" borderId="7" xfId="0" applyNumberFormat="1" applyFont="1" applyBorder="1" applyAlignment="1" applyProtection="1">
      <alignment horizontal="left" vertical="center" shrinkToFit="1"/>
      <protection locked="0"/>
    </xf>
    <xf numFmtId="0" fontId="45" fillId="0" borderId="7" xfId="0" applyFont="1" applyBorder="1" applyAlignment="1" applyProtection="1">
      <alignment horizontal="center" vertical="center"/>
      <protection locked="0"/>
    </xf>
    <xf numFmtId="49" fontId="45" fillId="0" borderId="7" xfId="0" applyNumberFormat="1" applyFont="1" applyBorder="1" applyAlignment="1" applyProtection="1">
      <alignment horizontal="center" vertical="center"/>
      <protection locked="0"/>
    </xf>
    <xf numFmtId="0" fontId="45" fillId="0" borderId="11" xfId="0" applyNumberFormat="1" applyFont="1" applyBorder="1" applyAlignment="1" applyProtection="1">
      <alignment horizontal="center" vertical="center"/>
      <protection locked="0"/>
    </xf>
    <xf numFmtId="0" fontId="46" fillId="4" borderId="7" xfId="0" applyFont="1" applyFill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center" vertical="center" shrinkToFit="1"/>
      <protection locked="0"/>
    </xf>
    <xf numFmtId="0" fontId="45" fillId="0" borderId="34" xfId="0" applyNumberFormat="1" applyFont="1" applyBorder="1" applyAlignment="1" applyProtection="1">
      <alignment horizontal="center" vertical="center"/>
      <protection locked="0"/>
    </xf>
    <xf numFmtId="49" fontId="45" fillId="0" borderId="34" xfId="0" applyNumberFormat="1" applyFont="1" applyBorder="1" applyAlignment="1" applyProtection="1">
      <alignment horizontal="center" vertical="center"/>
      <protection locked="0"/>
    </xf>
    <xf numFmtId="0" fontId="45" fillId="8" borderId="23" xfId="0" quotePrefix="1" applyFont="1" applyFill="1" applyBorder="1" applyAlignment="1" applyProtection="1">
      <alignment horizontal="center" vertical="center"/>
      <protection locked="0"/>
    </xf>
    <xf numFmtId="0" fontId="45" fillId="8" borderId="12" xfId="0" quotePrefix="1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Protection="1">
      <protection locked="0"/>
    </xf>
    <xf numFmtId="0" fontId="45" fillId="8" borderId="24" xfId="0" applyFont="1" applyFill="1" applyBorder="1" applyAlignment="1" applyProtection="1">
      <alignment horizontal="center" vertical="center"/>
      <protection locked="0"/>
    </xf>
    <xf numFmtId="0" fontId="45" fillId="8" borderId="28" xfId="0" quotePrefix="1" applyFont="1" applyFill="1" applyBorder="1" applyAlignment="1" applyProtection="1">
      <alignment horizontal="center" vertical="center"/>
      <protection locked="0"/>
    </xf>
    <xf numFmtId="0" fontId="28" fillId="8" borderId="0" xfId="0" applyFont="1" applyFill="1" applyProtection="1">
      <protection locked="0"/>
    </xf>
    <xf numFmtId="0" fontId="26" fillId="4" borderId="18" xfId="0" applyFont="1" applyFill="1" applyBorder="1" applyAlignment="1" applyProtection="1">
      <alignment horizontal="center" vertical="center"/>
      <protection locked="0"/>
    </xf>
    <xf numFmtId="0" fontId="46" fillId="0" borderId="3" xfId="0" applyFont="1" applyBorder="1" applyProtection="1">
      <protection locked="0"/>
    </xf>
    <xf numFmtId="0" fontId="45" fillId="0" borderId="45" xfId="0" applyFont="1" applyBorder="1" applyProtection="1">
      <protection locked="0"/>
    </xf>
    <xf numFmtId="0" fontId="47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2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35" fillId="0" borderId="0" xfId="0" applyFont="1" applyAlignment="1">
      <alignment horizontal="center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textRotation="90" shrinkToFit="1"/>
      <protection locked="0"/>
    </xf>
    <xf numFmtId="0" fontId="7" fillId="0" borderId="43" xfId="0" applyFont="1" applyBorder="1" applyAlignment="1" applyProtection="1">
      <alignment horizontal="center" textRotation="90" shrinkToFit="1"/>
      <protection locked="0"/>
    </xf>
    <xf numFmtId="0" fontId="7" fillId="0" borderId="46" xfId="0" applyFont="1" applyBorder="1" applyAlignment="1" applyProtection="1">
      <alignment horizontal="center"/>
      <protection locked="0"/>
    </xf>
    <xf numFmtId="0" fontId="26" fillId="4" borderId="18" xfId="0" quotePrefix="1" applyFont="1" applyFill="1" applyBorder="1" applyAlignment="1" applyProtection="1">
      <alignment horizontal="center" vertical="center"/>
      <protection locked="0"/>
    </xf>
    <xf numFmtId="0" fontId="28" fillId="0" borderId="3" xfId="0" applyFont="1" applyBorder="1" applyProtection="1">
      <protection locked="0"/>
    </xf>
    <xf numFmtId="0" fontId="0" fillId="0" borderId="3" xfId="0" applyFont="1" applyBorder="1" applyAlignment="1">
      <alignment horizontal="center" vertical="center" shrinkToFit="1"/>
    </xf>
    <xf numFmtId="0" fontId="17" fillId="0" borderId="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Protection="1">
      <protection locked="0"/>
    </xf>
    <xf numFmtId="1" fontId="0" fillId="4" borderId="41" xfId="0" applyNumberFormat="1" applyFont="1" applyFill="1" applyBorder="1" applyAlignment="1">
      <alignment horizontal="center" vertical="center" shrinkToFit="1"/>
    </xf>
    <xf numFmtId="0" fontId="5" fillId="6" borderId="18" xfId="0" quotePrefix="1" applyFont="1" applyFill="1" applyBorder="1" applyAlignment="1" applyProtection="1">
      <alignment horizontal="center" vertical="center"/>
      <protection locked="0"/>
    </xf>
    <xf numFmtId="0" fontId="23" fillId="6" borderId="3" xfId="0" applyFont="1" applyFill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8" borderId="0" xfId="0" applyFont="1" applyFill="1" applyProtection="1">
      <protection locked="0"/>
    </xf>
    <xf numFmtId="0" fontId="0" fillId="8" borderId="0" xfId="0" applyFont="1" applyFill="1" applyBorder="1" applyProtection="1">
      <protection locked="0"/>
    </xf>
    <xf numFmtId="0" fontId="3" fillId="8" borderId="0" xfId="0" applyFont="1" applyFill="1" applyProtection="1">
      <protection locked="0"/>
    </xf>
    <xf numFmtId="0" fontId="3" fillId="8" borderId="0" xfId="0" applyFont="1" applyFill="1" applyAlignment="1" applyProtection="1">
      <alignment shrinkToFit="1"/>
      <protection locked="0"/>
    </xf>
    <xf numFmtId="0" fontId="3" fillId="8" borderId="0" xfId="0" applyFont="1" applyFill="1" applyAlignment="1" applyProtection="1">
      <alignment horizontal="center"/>
      <protection locked="0"/>
    </xf>
    <xf numFmtId="0" fontId="34" fillId="0" borderId="40" xfId="0" applyFont="1" applyBorder="1" applyAlignment="1" applyProtection="1">
      <alignment horizontal="center" vertical="center" shrinkToFit="1"/>
      <protection locked="0"/>
    </xf>
    <xf numFmtId="0" fontId="48" fillId="4" borderId="8" xfId="0" applyFont="1" applyFill="1" applyBorder="1" applyAlignment="1" applyProtection="1">
      <alignment horizontal="center" vertical="center"/>
      <protection locked="0"/>
    </xf>
    <xf numFmtId="0" fontId="45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Fill="1" applyProtection="1">
      <protection locked="0"/>
    </xf>
    <xf numFmtId="0" fontId="43" fillId="0" borderId="0" xfId="0" applyFont="1" applyFill="1" applyProtection="1"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>
      <alignment horizontal="center" vertical="center" shrinkToFit="1"/>
    </xf>
    <xf numFmtId="0" fontId="24" fillId="0" borderId="37" xfId="0" quotePrefix="1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45" fillId="0" borderId="45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49" fontId="26" fillId="7" borderId="18" xfId="0" applyNumberFormat="1" applyFont="1" applyFill="1" applyBorder="1" applyAlignment="1" applyProtection="1">
      <alignment horizontal="center" vertical="center" shrinkToFit="1"/>
      <protection locked="0"/>
    </xf>
    <xf numFmtId="0" fontId="26" fillId="7" borderId="18" xfId="0" applyFont="1" applyFill="1" applyBorder="1" applyAlignment="1">
      <alignment horizontal="center" vertical="center" shrinkToFit="1"/>
    </xf>
    <xf numFmtId="0" fontId="17" fillId="7" borderId="18" xfId="0" applyFont="1" applyFill="1" applyBorder="1" applyAlignment="1" applyProtection="1">
      <alignment horizontal="center" vertical="center"/>
      <protection locked="0"/>
    </xf>
    <xf numFmtId="49" fontId="26" fillId="6" borderId="3" xfId="0" applyNumberFormat="1" applyFont="1" applyFill="1" applyBorder="1" applyAlignment="1" applyProtection="1">
      <alignment horizontal="center" vertical="center"/>
      <protection locked="0"/>
    </xf>
    <xf numFmtId="0" fontId="26" fillId="6" borderId="3" xfId="0" applyFont="1" applyFill="1" applyBorder="1" applyAlignment="1" applyProtection="1">
      <alignment horizontal="center" vertical="center"/>
      <protection locked="0"/>
    </xf>
    <xf numFmtId="0" fontId="26" fillId="6" borderId="4" xfId="0" applyFont="1" applyFill="1" applyBorder="1" applyAlignment="1" applyProtection="1">
      <alignment horizontal="center" vertical="center"/>
      <protection locked="0"/>
    </xf>
    <xf numFmtId="0" fontId="26" fillId="6" borderId="5" xfId="0" applyFont="1" applyFill="1" applyBorder="1" applyAlignment="1" applyProtection="1">
      <alignment horizontal="center" vertical="center"/>
      <protection locked="0"/>
    </xf>
    <xf numFmtId="0" fontId="26" fillId="6" borderId="6" xfId="0" applyFont="1" applyFill="1" applyBorder="1" applyAlignment="1" applyProtection="1">
      <alignment horizontal="center" vertical="center"/>
      <protection locked="0"/>
    </xf>
    <xf numFmtId="0" fontId="14" fillId="6" borderId="18" xfId="0" applyFont="1" applyFill="1" applyBorder="1" applyAlignment="1" applyProtection="1">
      <alignment horizontal="center" vertical="center"/>
      <protection locked="0"/>
    </xf>
    <xf numFmtId="0" fontId="26" fillId="6" borderId="39" xfId="0" applyFont="1" applyFill="1" applyBorder="1" applyAlignment="1" applyProtection="1">
      <alignment horizontal="center" vertical="center"/>
      <protection locked="0"/>
    </xf>
    <xf numFmtId="0" fontId="46" fillId="6" borderId="3" xfId="0" applyFont="1" applyFill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 shrinkToFit="1"/>
      <protection locked="0"/>
    </xf>
    <xf numFmtId="49" fontId="34" fillId="0" borderId="8" xfId="0" applyNumberFormat="1" applyFont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34" fillId="0" borderId="9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34" fillId="8" borderId="9" xfId="0" applyFont="1" applyFill="1" applyBorder="1" applyAlignment="1" applyProtection="1">
      <alignment horizontal="center" vertical="center"/>
      <protection locked="0"/>
    </xf>
    <xf numFmtId="0" fontId="34" fillId="8" borderId="12" xfId="0" applyFont="1" applyFill="1" applyBorder="1" applyAlignment="1" applyProtection="1">
      <alignment horizontal="center" vertical="center"/>
      <protection locked="0"/>
    </xf>
    <xf numFmtId="0" fontId="34" fillId="8" borderId="34" xfId="0" applyFont="1" applyFill="1" applyBorder="1" applyAlignment="1" applyProtection="1">
      <alignment horizontal="center" vertical="center"/>
      <protection locked="0"/>
    </xf>
    <xf numFmtId="0" fontId="34" fillId="8" borderId="12" xfId="0" quotePrefix="1" applyFont="1" applyFill="1" applyBorder="1" applyAlignment="1" applyProtection="1">
      <alignment horizontal="center" vertical="center"/>
      <protection locked="0"/>
    </xf>
    <xf numFmtId="0" fontId="34" fillId="8" borderId="34" xfId="0" quotePrefix="1" applyFont="1" applyFill="1" applyBorder="1" applyAlignment="1" applyProtection="1">
      <alignment horizontal="center" vertical="center"/>
      <protection locked="0"/>
    </xf>
    <xf numFmtId="0" fontId="34" fillId="8" borderId="36" xfId="0" applyFont="1" applyFill="1" applyBorder="1" applyAlignment="1" applyProtection="1">
      <alignment horizontal="center" vertical="center"/>
      <protection locked="0"/>
    </xf>
    <xf numFmtId="0" fontId="34" fillId="8" borderId="20" xfId="0" applyFont="1" applyFill="1" applyBorder="1" applyProtection="1">
      <protection locked="0"/>
    </xf>
    <xf numFmtId="0" fontId="34" fillId="8" borderId="8" xfId="0" applyFont="1" applyFill="1" applyBorder="1" applyProtection="1">
      <protection locked="0"/>
    </xf>
    <xf numFmtId="49" fontId="14" fillId="4" borderId="18" xfId="0" applyNumberFormat="1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8" borderId="4" xfId="0" applyFont="1" applyFill="1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 applyProtection="1">
      <alignment horizontal="center" vertical="center"/>
      <protection locked="0"/>
    </xf>
    <xf numFmtId="0" fontId="14" fillId="8" borderId="18" xfId="0" applyFont="1" applyFill="1" applyBorder="1" applyAlignment="1" applyProtection="1">
      <alignment horizontal="center" vertical="center"/>
      <protection locked="0"/>
    </xf>
    <xf numFmtId="0" fontId="14" fillId="8" borderId="39" xfId="0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Protection="1">
      <protection locked="0"/>
    </xf>
    <xf numFmtId="0" fontId="34" fillId="8" borderId="25" xfId="0" applyFont="1" applyFill="1" applyBorder="1" applyProtection="1">
      <protection locked="0"/>
    </xf>
    <xf numFmtId="0" fontId="45" fillId="0" borderId="25" xfId="0" applyFont="1" applyBorder="1" applyAlignment="1" applyProtection="1">
      <alignment horizontal="center" vertical="center" shrinkToFit="1"/>
      <protection locked="0"/>
    </xf>
    <xf numFmtId="49" fontId="45" fillId="0" borderId="24" xfId="0" applyNumberFormat="1" applyFont="1" applyBorder="1" applyAlignment="1" applyProtection="1">
      <alignment horizontal="left" vertical="center" shrinkToFit="1"/>
      <protection locked="0"/>
    </xf>
    <xf numFmtId="49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Font="1" applyFill="1" applyBorder="1" applyAlignment="1">
      <alignment horizontal="left" vertical="center" shrinkToFit="1"/>
    </xf>
    <xf numFmtId="0" fontId="34" fillId="0" borderId="7" xfId="0" applyFont="1" applyBorder="1" applyAlignment="1" applyProtection="1">
      <alignment horizontal="center" vertical="center" shrinkToFit="1"/>
      <protection locked="0"/>
    </xf>
    <xf numFmtId="0" fontId="33" fillId="0" borderId="41" xfId="0" applyFont="1" applyBorder="1" applyAlignment="1">
      <alignment horizontal="left" vertical="center" shrinkToFit="1"/>
    </xf>
    <xf numFmtId="0" fontId="34" fillId="0" borderId="6" xfId="0" applyFont="1" applyBorder="1" applyAlignment="1">
      <alignment horizontal="center" vertical="center" shrinkToFit="1"/>
    </xf>
    <xf numFmtId="0" fontId="34" fillId="8" borderId="24" xfId="0" applyFont="1" applyFill="1" applyBorder="1" applyAlignment="1">
      <alignment horizontal="center" vertical="center" shrinkToFit="1"/>
    </xf>
    <xf numFmtId="0" fontId="34" fillId="0" borderId="3" xfId="0" applyFont="1" applyFill="1" applyBorder="1" applyAlignment="1" applyProtection="1">
      <alignment horizontal="center" vertical="center" shrinkToFit="1"/>
      <protection locked="0"/>
    </xf>
    <xf numFmtId="0" fontId="34" fillId="0" borderId="29" xfId="0" applyFont="1" applyFill="1" applyBorder="1" applyAlignment="1" applyProtection="1">
      <alignment horizontal="center" vertical="center" shrinkToFit="1"/>
      <protection locked="0"/>
    </xf>
    <xf numFmtId="0" fontId="22" fillId="0" borderId="49" xfId="0" applyFont="1" applyFill="1" applyBorder="1" applyProtection="1">
      <protection locked="0"/>
    </xf>
    <xf numFmtId="0" fontId="34" fillId="0" borderId="47" xfId="0" applyFont="1" applyBorder="1" applyAlignment="1" applyProtection="1">
      <alignment horizontal="center" vertical="center"/>
      <protection locked="0"/>
    </xf>
    <xf numFmtId="0" fontId="34" fillId="0" borderId="25" xfId="0" applyFont="1" applyBorder="1" applyAlignment="1" applyProtection="1">
      <alignment horizontal="center" vertical="center"/>
      <protection locked="0"/>
    </xf>
    <xf numFmtId="0" fontId="34" fillId="0" borderId="25" xfId="0" applyFont="1" applyBorder="1" applyAlignment="1" applyProtection="1">
      <alignment horizontal="center" vertical="center" shrinkToFit="1"/>
      <protection locked="0"/>
    </xf>
    <xf numFmtId="49" fontId="34" fillId="0" borderId="26" xfId="0" applyNumberFormat="1" applyFont="1" applyBorder="1" applyAlignment="1" applyProtection="1">
      <alignment horizontal="left" vertical="center" shrinkToFit="1"/>
      <protection locked="0"/>
    </xf>
    <xf numFmtId="49" fontId="34" fillId="0" borderId="25" xfId="0" applyNumberFormat="1" applyFont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34" fillId="0" borderId="27" xfId="0" applyFont="1" applyBorder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horizontal="center" vertical="center"/>
      <protection locked="0"/>
    </xf>
    <xf numFmtId="0" fontId="34" fillId="8" borderId="27" xfId="0" applyFont="1" applyFill="1" applyBorder="1" applyAlignment="1" applyProtection="1">
      <alignment horizontal="center" vertical="center"/>
      <protection locked="0"/>
    </xf>
    <xf numFmtId="0" fontId="34" fillId="8" borderId="28" xfId="0" applyFont="1" applyFill="1" applyBorder="1" applyAlignment="1" applyProtection="1">
      <alignment horizontal="center" vertical="center"/>
      <protection locked="0"/>
    </xf>
    <xf numFmtId="0" fontId="34" fillId="8" borderId="50" xfId="0" applyFont="1" applyFill="1" applyBorder="1" applyAlignment="1" applyProtection="1">
      <alignment horizontal="center" vertical="center"/>
      <protection locked="0"/>
    </xf>
    <xf numFmtId="0" fontId="34" fillId="8" borderId="28" xfId="0" quotePrefix="1" applyFont="1" applyFill="1" applyBorder="1" applyAlignment="1" applyProtection="1">
      <alignment horizontal="center" vertical="center"/>
      <protection locked="0"/>
    </xf>
    <xf numFmtId="0" fontId="34" fillId="8" borderId="50" xfId="0" quotePrefix="1" applyFont="1" applyFill="1" applyBorder="1" applyAlignment="1" applyProtection="1">
      <alignment horizontal="center" vertical="center"/>
      <protection locked="0"/>
    </xf>
    <xf numFmtId="0" fontId="34" fillId="8" borderId="51" xfId="0" applyFont="1" applyFill="1" applyBorder="1" applyAlignment="1" applyProtection="1">
      <alignment horizontal="center" vertical="center"/>
      <protection locked="0"/>
    </xf>
    <xf numFmtId="49" fontId="45" fillId="0" borderId="26" xfId="0" applyNumberFormat="1" applyFont="1" applyBorder="1" applyAlignment="1" applyProtection="1">
      <alignment horizontal="left" vertical="center" shrinkToFit="1"/>
      <protection locked="0"/>
    </xf>
    <xf numFmtId="0" fontId="45" fillId="8" borderId="50" xfId="0" applyFont="1" applyFill="1" applyBorder="1" applyAlignment="1" applyProtection="1">
      <alignment horizontal="center" vertical="center"/>
      <protection locked="0"/>
    </xf>
    <xf numFmtId="0" fontId="45" fillId="8" borderId="27" xfId="0" applyFont="1" applyFill="1" applyBorder="1" applyAlignment="1" applyProtection="1">
      <alignment horizontal="center" vertical="center"/>
      <protection locked="0"/>
    </xf>
    <xf numFmtId="0" fontId="45" fillId="8" borderId="50" xfId="0" quotePrefix="1" applyFont="1" applyFill="1" applyBorder="1" applyAlignment="1" applyProtection="1">
      <alignment horizontal="center" vertical="center"/>
      <protection locked="0"/>
    </xf>
    <xf numFmtId="0" fontId="45" fillId="0" borderId="12" xfId="0" applyFont="1" applyFill="1" applyBorder="1" applyProtection="1">
      <protection locked="0"/>
    </xf>
    <xf numFmtId="0" fontId="45" fillId="7" borderId="43" xfId="0" applyFont="1" applyFill="1" applyBorder="1" applyProtection="1">
      <protection locked="0"/>
    </xf>
    <xf numFmtId="0" fontId="23" fillId="7" borderId="43" xfId="0" applyFont="1" applyFill="1" applyBorder="1" applyProtection="1">
      <protection locked="0"/>
    </xf>
    <xf numFmtId="0" fontId="45" fillId="8" borderId="29" xfId="0" applyFont="1" applyFill="1" applyBorder="1" applyProtection="1">
      <protection locked="0"/>
    </xf>
    <xf numFmtId="0" fontId="45" fillId="8" borderId="7" xfId="0" applyFont="1" applyFill="1" applyBorder="1" applyProtection="1">
      <protection locked="0"/>
    </xf>
    <xf numFmtId="0" fontId="28" fillId="3" borderId="43" xfId="0" applyFont="1" applyFill="1" applyBorder="1" applyProtection="1">
      <protection locked="0"/>
    </xf>
    <xf numFmtId="0" fontId="45" fillId="0" borderId="24" xfId="0" applyFont="1" applyBorder="1" applyAlignment="1" applyProtection="1">
      <alignment horizontal="center" vertical="center"/>
      <protection locked="0"/>
    </xf>
    <xf numFmtId="0" fontId="45" fillId="4" borderId="52" xfId="0" applyFont="1" applyFill="1" applyBorder="1" applyAlignment="1" applyProtection="1">
      <alignment horizontal="center" vertical="center"/>
      <protection locked="0"/>
    </xf>
    <xf numFmtId="0" fontId="45" fillId="4" borderId="24" xfId="0" applyFont="1" applyFill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25" fillId="0" borderId="49" xfId="0" applyFont="1" applyFill="1" applyBorder="1" applyProtection="1">
      <protection locked="0"/>
    </xf>
    <xf numFmtId="0" fontId="22" fillId="0" borderId="49" xfId="0" applyFont="1" applyBorder="1" applyProtection="1">
      <protection locked="0"/>
    </xf>
    <xf numFmtId="0" fontId="25" fillId="0" borderId="49" xfId="0" applyFont="1" applyBorder="1" applyProtection="1">
      <protection locked="0"/>
    </xf>
    <xf numFmtId="0" fontId="26" fillId="4" borderId="18" xfId="0" applyFont="1" applyFill="1" applyBorder="1" applyAlignment="1" applyProtection="1">
      <alignment horizontal="center" vertical="center"/>
      <protection locked="0"/>
    </xf>
    <xf numFmtId="0" fontId="27" fillId="4" borderId="18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>
      <alignment horizontal="center"/>
    </xf>
    <xf numFmtId="0" fontId="9" fillId="4" borderId="0" xfId="0" applyFont="1" applyFill="1" applyAlignment="1" applyProtection="1">
      <alignment horizontal="left" shrinkToFit="1"/>
      <protection locked="0"/>
    </xf>
    <xf numFmtId="0" fontId="6" fillId="4" borderId="0" xfId="0" applyFont="1" applyFill="1" applyAlignment="1" applyProtection="1">
      <alignment shrinkToFit="1"/>
      <protection locked="0"/>
    </xf>
    <xf numFmtId="0" fontId="5" fillId="4" borderId="0" xfId="0" applyFont="1" applyFill="1" applyAlignment="1">
      <alignment shrinkToFit="1"/>
    </xf>
    <xf numFmtId="0" fontId="26" fillId="3" borderId="37" xfId="0" applyFont="1" applyFill="1" applyBorder="1" applyAlignment="1" applyProtection="1">
      <alignment horizontal="left" vertical="center" shrinkToFit="1"/>
      <protection locked="0"/>
    </xf>
    <xf numFmtId="0" fontId="26" fillId="0" borderId="18" xfId="0" applyFont="1" applyBorder="1" applyAlignment="1">
      <alignment horizontal="left" vertical="center" shrinkToFit="1"/>
    </xf>
    <xf numFmtId="0" fontId="3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26" fillId="3" borderId="18" xfId="0" applyFont="1" applyFill="1" applyBorder="1" applyAlignment="1" applyProtection="1">
      <alignment shrinkToFit="1"/>
      <protection locked="0"/>
    </xf>
    <xf numFmtId="0" fontId="1" fillId="0" borderId="18" xfId="0" applyFont="1" applyBorder="1" applyAlignment="1">
      <alignment shrinkToFit="1"/>
    </xf>
    <xf numFmtId="0" fontId="9" fillId="4" borderId="0" xfId="0" applyFont="1" applyFill="1" applyAlignment="1" applyProtection="1">
      <protection locked="0"/>
    </xf>
    <xf numFmtId="0" fontId="0" fillId="4" borderId="0" xfId="0" applyFont="1" applyFill="1" applyAlignment="1"/>
    <xf numFmtId="0" fontId="5" fillId="0" borderId="47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quotePrefix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33" fillId="0" borderId="0" xfId="0" applyFont="1" applyBorder="1" applyAlignment="1" applyProtection="1">
      <alignment horizontal="right" vertical="center"/>
      <protection locked="0"/>
    </xf>
    <xf numFmtId="0" fontId="33" fillId="0" borderId="49" xfId="0" applyFont="1" applyBorder="1" applyAlignment="1" applyProtection="1">
      <alignment horizontal="right" vertical="center"/>
      <protection locked="0"/>
    </xf>
    <xf numFmtId="0" fontId="26" fillId="4" borderId="37" xfId="0" applyFont="1" applyFill="1" applyBorder="1" applyAlignment="1" applyProtection="1">
      <alignment horizontal="center" vertical="center"/>
      <protection locked="0"/>
    </xf>
    <xf numFmtId="0" fontId="26" fillId="6" borderId="37" xfId="0" applyFont="1" applyFill="1" applyBorder="1" applyAlignment="1" applyProtection="1">
      <alignment horizontal="center" vertical="center"/>
      <protection locked="0"/>
    </xf>
    <xf numFmtId="0" fontId="26" fillId="6" borderId="43" xfId="0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left" vertical="center" shrinkToFit="1"/>
      <protection locked="0"/>
    </xf>
    <xf numFmtId="0" fontId="33" fillId="3" borderId="18" xfId="0" applyFont="1" applyFill="1" applyBorder="1" applyAlignment="1">
      <alignment horizontal="left" vertical="center" shrinkToFit="1"/>
    </xf>
    <xf numFmtId="0" fontId="0" fillId="3" borderId="18" xfId="0" applyFont="1" applyFill="1" applyBorder="1" applyAlignment="1">
      <alignment vertical="center"/>
    </xf>
    <xf numFmtId="0" fontId="46" fillId="4" borderId="47" xfId="0" applyFont="1" applyFill="1" applyBorder="1" applyAlignment="1" applyProtection="1">
      <alignment horizontal="center" vertical="center"/>
      <protection locked="0"/>
    </xf>
    <xf numFmtId="0" fontId="45" fillId="4" borderId="18" xfId="0" applyFont="1" applyFill="1" applyBorder="1" applyAlignment="1" applyProtection="1">
      <alignment horizontal="center" vertical="center"/>
      <protection locked="0"/>
    </xf>
    <xf numFmtId="0" fontId="26" fillId="6" borderId="37" xfId="0" applyFont="1" applyFill="1" applyBorder="1" applyAlignment="1" applyProtection="1">
      <alignment horizontal="center" vertical="center" shrinkToFit="1"/>
      <protection locked="0"/>
    </xf>
    <xf numFmtId="0" fontId="26" fillId="6" borderId="43" xfId="0" applyFont="1" applyFill="1" applyBorder="1" applyAlignment="1" applyProtection="1">
      <alignment horizontal="center" vertical="center" shrinkToFit="1"/>
      <protection locked="0"/>
    </xf>
    <xf numFmtId="0" fontId="14" fillId="7" borderId="37" xfId="0" applyFont="1" applyFill="1" applyBorder="1" applyAlignment="1" applyProtection="1">
      <alignment horizontal="left" vertical="center" shrinkToFit="1"/>
      <protection locked="0"/>
    </xf>
    <xf numFmtId="0" fontId="33" fillId="7" borderId="2" xfId="0" applyFont="1" applyFill="1" applyBorder="1" applyAlignment="1">
      <alignment horizontal="left" vertical="center" shrinkToFit="1"/>
    </xf>
    <xf numFmtId="0" fontId="33" fillId="7" borderId="18" xfId="0" applyFont="1" applyFill="1" applyBorder="1" applyAlignment="1">
      <alignment horizontal="left" vertical="center" shrinkToFit="1"/>
    </xf>
    <xf numFmtId="0" fontId="0" fillId="7" borderId="18" xfId="0" applyFont="1" applyFill="1" applyBorder="1" applyAlignment="1">
      <alignment vertical="center"/>
    </xf>
    <xf numFmtId="0" fontId="34" fillId="0" borderId="41" xfId="0" applyFont="1" applyBorder="1" applyAlignment="1" applyProtection="1">
      <alignment horizontal="center" vertical="center" shrinkToFit="1"/>
      <protection locked="0"/>
    </xf>
    <xf numFmtId="0" fontId="34" fillId="0" borderId="48" xfId="0" applyFont="1" applyBorder="1" applyAlignment="1" applyProtection="1">
      <alignment horizontal="center" vertical="center" shrinkToFit="1"/>
      <protection locked="0"/>
    </xf>
    <xf numFmtId="0" fontId="33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Font="1" applyAlignment="1"/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left" vertical="center"/>
    </xf>
    <xf numFmtId="0" fontId="0" fillId="0" borderId="43" xfId="0" applyFont="1" applyBorder="1" applyAlignment="1"/>
    <xf numFmtId="0" fontId="0" fillId="0" borderId="18" xfId="0" applyFont="1" applyBorder="1" applyAlignment="1"/>
    <xf numFmtId="1" fontId="5" fillId="4" borderId="4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2" xfId="0" applyFont="1" applyBorder="1" applyAlignment="1" applyProtection="1">
      <alignment horizontal="right" vertical="center" shrinkToFit="1"/>
      <protection locked="0"/>
    </xf>
    <xf numFmtId="0" fontId="14" fillId="3" borderId="18" xfId="0" applyFont="1" applyFill="1" applyBorder="1" applyAlignment="1" applyProtection="1">
      <alignment horizontal="left" vertical="center" shrinkToFit="1"/>
      <protection locked="0"/>
    </xf>
    <xf numFmtId="0" fontId="14" fillId="0" borderId="18" xfId="0" applyFont="1" applyBorder="1" applyAlignment="1">
      <alignment horizontal="left" vertical="center" shrinkToFit="1"/>
    </xf>
    <xf numFmtId="0" fontId="33" fillId="0" borderId="18" xfId="0" applyFont="1" applyBorder="1" applyAlignment="1">
      <alignment horizontal="left" vertical="center" shrinkToFit="1"/>
    </xf>
    <xf numFmtId="0" fontId="46" fillId="4" borderId="37" xfId="0" applyFont="1" applyFill="1" applyBorder="1" applyAlignment="1" applyProtection="1">
      <alignment horizontal="center" vertical="center"/>
      <protection locked="0"/>
    </xf>
    <xf numFmtId="0" fontId="14" fillId="4" borderId="37" xfId="0" applyFont="1" applyFill="1" applyBorder="1" applyAlignment="1" applyProtection="1">
      <alignment horizontal="left" vertical="center"/>
      <protection locked="0"/>
    </xf>
    <xf numFmtId="0" fontId="34" fillId="4" borderId="18" xfId="0" applyFont="1" applyFill="1" applyBorder="1" applyAlignment="1" applyProtection="1">
      <alignment horizontal="left" vertical="center"/>
      <protection locked="0"/>
    </xf>
    <xf numFmtId="0" fontId="14" fillId="3" borderId="43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46" fillId="4" borderId="18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 codeName="Arkusz2"/>
  <dimension ref="A1:AN301"/>
  <sheetViews>
    <sheetView showGridLines="0" showZeros="0" tabSelected="1" view="pageBreakPreview" topLeftCell="A72" zoomScale="80" zoomScaleNormal="80" zoomScaleSheetLayoutView="80" zoomScalePageLayoutView="50" workbookViewId="0">
      <selection activeCell="O109" sqref="O109"/>
    </sheetView>
  </sheetViews>
  <sheetFormatPr defaultRowHeight="12.75"/>
  <cols>
    <col min="1" max="1" width="9.42578125" style="205" customWidth="1"/>
    <col min="2" max="2" width="6.7109375" style="224" customWidth="1"/>
    <col min="3" max="3" width="37.28515625" style="205" customWidth="1"/>
    <col min="4" max="4" width="13.140625" style="27" customWidth="1"/>
    <col min="5" max="5" width="7.140625" style="28" customWidth="1"/>
    <col min="6" max="6" width="6" style="205" customWidth="1"/>
    <col min="7" max="7" width="5.7109375" style="205" customWidth="1"/>
    <col min="8" max="8" width="7.42578125" style="205" customWidth="1"/>
    <col min="9" max="10" width="5.7109375" style="205" customWidth="1"/>
    <col min="11" max="11" width="5.42578125" style="205" customWidth="1"/>
    <col min="12" max="12" width="6" style="205" customWidth="1"/>
    <col min="13" max="13" width="5.5703125" style="205" customWidth="1"/>
    <col min="14" max="14" width="5.42578125" style="205" customWidth="1"/>
    <col min="15" max="16" width="4.42578125" style="205" customWidth="1"/>
    <col min="17" max="17" width="5.42578125" style="205" customWidth="1"/>
    <col min="18" max="18" width="4.42578125" style="205" customWidth="1"/>
    <col min="19" max="19" width="5.7109375" style="205" customWidth="1"/>
    <col min="20" max="20" width="6.140625" style="205" customWidth="1"/>
    <col min="21" max="21" width="4.85546875" style="205" customWidth="1"/>
    <col min="22" max="22" width="5.42578125" style="205" customWidth="1"/>
    <col min="23" max="23" width="5.7109375" style="205" customWidth="1"/>
    <col min="24" max="24" width="4.42578125" style="205" customWidth="1"/>
    <col min="25" max="25" width="5" style="205" customWidth="1"/>
    <col min="26" max="26" width="6" style="205" customWidth="1"/>
    <col min="27" max="28" width="4.42578125" style="205" customWidth="1"/>
    <col min="29" max="29" width="5.5703125" style="205" customWidth="1"/>
    <col min="30" max="30" width="5.7109375" style="205" customWidth="1"/>
    <col min="31" max="31" width="5.5703125" style="205" customWidth="1"/>
    <col min="32" max="32" width="4.42578125" style="205" customWidth="1"/>
    <col min="33" max="33" width="4" style="205" customWidth="1"/>
    <col min="34" max="16384" width="9.140625" style="205"/>
  </cols>
  <sheetData>
    <row r="1" spans="1:40" ht="109.5" customHeight="1">
      <c r="A1" s="372" t="s">
        <v>19</v>
      </c>
      <c r="B1" s="373"/>
      <c r="C1" s="373"/>
      <c r="D1" s="373"/>
      <c r="E1" s="371" t="s">
        <v>21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95"/>
      <c r="V1" s="95"/>
      <c r="W1" s="83"/>
      <c r="X1" s="83"/>
      <c r="Y1" s="36"/>
      <c r="Z1" s="36"/>
      <c r="AA1" s="36"/>
      <c r="AB1" s="374"/>
      <c r="AC1" s="375"/>
      <c r="AD1" s="375"/>
      <c r="AE1" s="375"/>
      <c r="AF1" s="375"/>
      <c r="AG1" s="373"/>
      <c r="AH1" s="225"/>
      <c r="AI1" s="225"/>
      <c r="AJ1" s="225"/>
      <c r="AK1" s="225"/>
    </row>
    <row r="2" spans="1:40" ht="20.100000000000001" customHeight="1">
      <c r="A2" s="348" t="s">
        <v>34</v>
      </c>
      <c r="B2" s="344"/>
      <c r="C2" s="1" t="s">
        <v>159</v>
      </c>
      <c r="D2" s="1"/>
      <c r="E2" s="370" t="s">
        <v>42</v>
      </c>
      <c r="F2" s="370"/>
      <c r="G2" s="370"/>
      <c r="H2" s="339" t="s">
        <v>43</v>
      </c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96"/>
      <c r="V2" s="206"/>
      <c r="W2" s="207"/>
      <c r="X2" s="207"/>
      <c r="Y2" s="207"/>
      <c r="Z2" s="207"/>
      <c r="AA2" s="207"/>
      <c r="AB2" s="375"/>
      <c r="AC2" s="375"/>
      <c r="AD2" s="375"/>
      <c r="AE2" s="375"/>
      <c r="AF2" s="375"/>
      <c r="AG2" s="373"/>
      <c r="AH2" s="226"/>
      <c r="AI2" s="226"/>
      <c r="AJ2" s="226"/>
      <c r="AK2" s="226"/>
      <c r="AL2" s="208"/>
      <c r="AM2" s="208"/>
      <c r="AN2" s="209"/>
    </row>
    <row r="3" spans="1:40" ht="20.100000000000001" customHeight="1">
      <c r="A3" s="348"/>
      <c r="B3" s="344"/>
      <c r="C3" s="1"/>
      <c r="D3" s="1"/>
      <c r="E3" s="338" t="s">
        <v>38</v>
      </c>
      <c r="F3" s="338"/>
      <c r="G3" s="338"/>
      <c r="H3" s="339" t="s">
        <v>44</v>
      </c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206"/>
      <c r="V3" s="210"/>
      <c r="W3" s="95"/>
      <c r="X3" s="95"/>
      <c r="Y3" s="95"/>
      <c r="Z3" s="95"/>
      <c r="AA3" s="95"/>
      <c r="AB3" s="375"/>
      <c r="AC3" s="375"/>
      <c r="AD3" s="375"/>
      <c r="AE3" s="375"/>
      <c r="AF3" s="375"/>
      <c r="AG3" s="373"/>
      <c r="AH3" s="226"/>
      <c r="AI3" s="226"/>
      <c r="AJ3" s="226"/>
      <c r="AK3" s="226"/>
      <c r="AL3" s="208"/>
      <c r="AM3" s="208"/>
      <c r="AN3" s="209"/>
    </row>
    <row r="4" spans="1:40" ht="20.100000000000001" customHeight="1">
      <c r="A4" s="343" t="s">
        <v>171</v>
      </c>
      <c r="B4" s="344"/>
      <c r="C4" s="1" t="s">
        <v>172</v>
      </c>
      <c r="D4" s="211"/>
      <c r="E4" s="349" t="s">
        <v>36</v>
      </c>
      <c r="F4" s="349"/>
      <c r="G4" s="349"/>
      <c r="H4" s="349"/>
      <c r="I4" s="349"/>
      <c r="J4" s="349"/>
      <c r="K4" s="350" t="s">
        <v>162</v>
      </c>
      <c r="L4" s="351"/>
      <c r="M4" s="351"/>
      <c r="N4" s="351"/>
      <c r="O4" s="351"/>
      <c r="P4" s="351"/>
      <c r="Q4" s="351"/>
      <c r="R4" s="351"/>
      <c r="S4" s="351"/>
      <c r="T4" s="351"/>
      <c r="U4" s="206"/>
      <c r="V4" s="212"/>
      <c r="AH4" s="226"/>
      <c r="AI4" s="226"/>
      <c r="AJ4" s="226"/>
      <c r="AK4" s="226"/>
      <c r="AL4" s="209"/>
      <c r="AM4" s="209"/>
      <c r="AN4" s="209"/>
    </row>
    <row r="5" spans="1:40" ht="20.100000000000001" customHeight="1">
      <c r="A5" s="334" t="s">
        <v>37</v>
      </c>
      <c r="B5" s="335"/>
      <c r="C5" s="1" t="s">
        <v>45</v>
      </c>
      <c r="D5" s="211"/>
      <c r="E5" s="94"/>
      <c r="F5" s="94"/>
      <c r="G5" s="94"/>
      <c r="H5" s="94"/>
      <c r="I5" s="94"/>
      <c r="J5" s="94"/>
      <c r="K5" s="95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12"/>
      <c r="AH5" s="226"/>
      <c r="AI5" s="226"/>
      <c r="AJ5" s="226"/>
      <c r="AK5" s="226"/>
      <c r="AL5" s="209"/>
      <c r="AM5" s="209"/>
      <c r="AN5" s="209"/>
    </row>
    <row r="6" spans="1:40" ht="20.100000000000001" customHeight="1">
      <c r="A6" s="343" t="s">
        <v>35</v>
      </c>
      <c r="B6" s="344"/>
      <c r="C6" s="1" t="s">
        <v>46</v>
      </c>
      <c r="D6" s="211"/>
      <c r="E6" s="211"/>
      <c r="F6" s="211"/>
      <c r="G6" s="211"/>
      <c r="H6" s="211"/>
      <c r="AH6" s="225"/>
      <c r="AI6" s="225"/>
      <c r="AJ6" s="225"/>
      <c r="AK6" s="225"/>
    </row>
    <row r="7" spans="1:40" ht="20.100000000000001" customHeight="1" thickBot="1">
      <c r="A7" s="333" t="s">
        <v>173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H7" s="225"/>
      <c r="AI7" s="225"/>
      <c r="AJ7" s="225"/>
      <c r="AK7" s="225"/>
    </row>
    <row r="8" spans="1:40" s="2" customFormat="1" ht="12.95" customHeight="1" thickTop="1" thickBot="1">
      <c r="B8" s="3"/>
      <c r="D8" s="4"/>
      <c r="E8" s="5"/>
      <c r="F8" s="6"/>
      <c r="G8" s="7"/>
      <c r="H8" s="8"/>
      <c r="I8" s="9"/>
      <c r="J8" s="9"/>
      <c r="K8" s="9"/>
      <c r="L8" s="9"/>
      <c r="M8" s="9"/>
      <c r="N8" s="9"/>
      <c r="O8" s="9"/>
      <c r="P8" s="330" t="s">
        <v>0</v>
      </c>
      <c r="Q8" s="331"/>
      <c r="R8" s="331"/>
      <c r="S8" s="331"/>
      <c r="T8" s="331"/>
      <c r="U8" s="332"/>
      <c r="V8" s="330" t="s">
        <v>1</v>
      </c>
      <c r="W8" s="331"/>
      <c r="X8" s="331"/>
      <c r="Y8" s="331"/>
      <c r="Z8" s="331"/>
      <c r="AA8" s="332"/>
      <c r="AB8" s="330" t="s">
        <v>2</v>
      </c>
      <c r="AC8" s="331"/>
      <c r="AD8" s="331"/>
      <c r="AE8" s="331"/>
      <c r="AF8" s="331"/>
      <c r="AG8" s="376"/>
      <c r="AH8" s="227"/>
      <c r="AI8" s="227"/>
      <c r="AJ8" s="227"/>
      <c r="AK8" s="227"/>
      <c r="AL8" s="10"/>
      <c r="AM8" s="10"/>
    </row>
    <row r="9" spans="1:40" s="2" customFormat="1" ht="12.95" customHeight="1" thickTop="1" thickBot="1">
      <c r="B9" s="3"/>
      <c r="D9" s="4"/>
      <c r="E9" s="5"/>
      <c r="F9" s="6"/>
      <c r="G9" s="7"/>
      <c r="H9" s="345" t="s">
        <v>3</v>
      </c>
      <c r="I9" s="346"/>
      <c r="J9" s="346"/>
      <c r="K9" s="346"/>
      <c r="L9" s="346"/>
      <c r="M9" s="346"/>
      <c r="N9" s="346"/>
      <c r="O9" s="347"/>
      <c r="P9" s="11" t="s">
        <v>4</v>
      </c>
      <c r="Q9" s="11"/>
      <c r="R9" s="11"/>
      <c r="S9" s="11" t="s">
        <v>5</v>
      </c>
      <c r="T9" s="11"/>
      <c r="U9" s="11"/>
      <c r="V9" s="11" t="s">
        <v>6</v>
      </c>
      <c r="W9" s="11"/>
      <c r="X9" s="11"/>
      <c r="Y9" s="11" t="s">
        <v>7</v>
      </c>
      <c r="Z9" s="11"/>
      <c r="AA9" s="11"/>
      <c r="AB9" s="90" t="s">
        <v>8</v>
      </c>
      <c r="AC9" s="90"/>
      <c r="AD9" s="90"/>
      <c r="AE9" s="330" t="s">
        <v>9</v>
      </c>
      <c r="AF9" s="377"/>
      <c r="AG9" s="376"/>
      <c r="AH9" s="227"/>
      <c r="AI9" s="227"/>
      <c r="AJ9" s="227"/>
      <c r="AK9" s="227"/>
      <c r="AL9" s="10"/>
      <c r="AM9" s="10"/>
    </row>
    <row r="10" spans="1:40" s="12" customFormat="1" ht="69" customHeight="1" thickTop="1" thickBot="1">
      <c r="B10" s="13" t="s">
        <v>10</v>
      </c>
      <c r="C10" s="37" t="s">
        <v>25</v>
      </c>
      <c r="D10" s="14" t="s">
        <v>22</v>
      </c>
      <c r="E10" s="15" t="s">
        <v>20</v>
      </c>
      <c r="F10" s="15" t="s">
        <v>11</v>
      </c>
      <c r="G10" s="15" t="s">
        <v>12</v>
      </c>
      <c r="H10" s="79" t="s">
        <v>13</v>
      </c>
      <c r="I10" s="65" t="s">
        <v>26</v>
      </c>
      <c r="J10" s="66" t="s">
        <v>27</v>
      </c>
      <c r="K10" s="17" t="s">
        <v>28</v>
      </c>
      <c r="L10" s="66" t="s">
        <v>29</v>
      </c>
      <c r="M10" s="66" t="s">
        <v>30</v>
      </c>
      <c r="N10" s="67" t="s">
        <v>32</v>
      </c>
      <c r="O10" s="82" t="s">
        <v>33</v>
      </c>
      <c r="P10" s="16" t="s">
        <v>14</v>
      </c>
      <c r="Q10" s="18" t="s">
        <v>31</v>
      </c>
      <c r="R10" s="213" t="s">
        <v>41</v>
      </c>
      <c r="S10" s="16" t="s">
        <v>14</v>
      </c>
      <c r="T10" s="18" t="s">
        <v>31</v>
      </c>
      <c r="U10" s="213" t="s">
        <v>41</v>
      </c>
      <c r="V10" s="16" t="s">
        <v>14</v>
      </c>
      <c r="W10" s="18" t="s">
        <v>31</v>
      </c>
      <c r="X10" s="213" t="s">
        <v>41</v>
      </c>
      <c r="Y10" s="16" t="s">
        <v>14</v>
      </c>
      <c r="Z10" s="18" t="s">
        <v>31</v>
      </c>
      <c r="AA10" s="213" t="s">
        <v>41</v>
      </c>
      <c r="AB10" s="16" t="s">
        <v>14</v>
      </c>
      <c r="AC10" s="18" t="s">
        <v>31</v>
      </c>
      <c r="AD10" s="213" t="s">
        <v>41</v>
      </c>
      <c r="AE10" s="16" t="s">
        <v>14</v>
      </c>
      <c r="AF10" s="18" t="s">
        <v>31</v>
      </c>
      <c r="AG10" s="214" t="s">
        <v>41</v>
      </c>
      <c r="AH10" s="228"/>
      <c r="AI10" s="228"/>
      <c r="AJ10" s="228"/>
      <c r="AK10" s="228"/>
      <c r="AL10" s="19"/>
      <c r="AM10" s="19"/>
    </row>
    <row r="11" spans="1:40" s="20" customFormat="1" ht="14.25" thickTop="1" thickBot="1"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  <c r="N11" s="21">
        <v>13</v>
      </c>
      <c r="O11" s="21">
        <v>14</v>
      </c>
      <c r="P11" s="21">
        <v>15</v>
      </c>
      <c r="Q11" s="21">
        <v>16</v>
      </c>
      <c r="R11" s="21">
        <v>17</v>
      </c>
      <c r="S11" s="21">
        <v>18</v>
      </c>
      <c r="T11" s="21">
        <v>19</v>
      </c>
      <c r="U11" s="21">
        <v>20</v>
      </c>
      <c r="V11" s="21">
        <v>21</v>
      </c>
      <c r="W11" s="21">
        <v>22</v>
      </c>
      <c r="X11" s="21">
        <v>23</v>
      </c>
      <c r="Y11" s="21">
        <v>24</v>
      </c>
      <c r="Z11" s="21">
        <v>25</v>
      </c>
      <c r="AA11" s="21">
        <v>26</v>
      </c>
      <c r="AB11" s="21">
        <v>27</v>
      </c>
      <c r="AC11" s="21">
        <v>28</v>
      </c>
      <c r="AD11" s="21">
        <v>29</v>
      </c>
      <c r="AE11" s="21">
        <v>30</v>
      </c>
      <c r="AF11" s="21">
        <v>31</v>
      </c>
      <c r="AG11" s="215">
        <v>32</v>
      </c>
      <c r="AH11" s="229"/>
      <c r="AI11" s="229"/>
      <c r="AJ11" s="229"/>
      <c r="AK11" s="229"/>
      <c r="AL11" s="22"/>
      <c r="AM11" s="22"/>
    </row>
    <row r="12" spans="1:40" s="61" customFormat="1" ht="17.100000000000001" customHeight="1" thickTop="1" thickBot="1">
      <c r="A12" s="325"/>
      <c r="B12" s="341" t="s">
        <v>47</v>
      </c>
      <c r="C12" s="342"/>
      <c r="D12" s="342"/>
      <c r="E12" s="58"/>
      <c r="F12" s="84"/>
      <c r="G12" s="84"/>
      <c r="H12" s="84"/>
      <c r="I12" s="84"/>
      <c r="J12" s="84"/>
      <c r="K12" s="58"/>
      <c r="L12" s="58"/>
      <c r="M12" s="58"/>
      <c r="N12" s="58"/>
      <c r="O12" s="58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319"/>
      <c r="AH12" s="200"/>
      <c r="AI12" s="200"/>
      <c r="AJ12" s="200"/>
      <c r="AK12" s="200"/>
      <c r="AL12" s="60"/>
      <c r="AM12" s="60"/>
    </row>
    <row r="13" spans="1:40" s="32" customFormat="1" ht="17.100000000000001" customHeight="1" thickTop="1">
      <c r="A13" s="326"/>
      <c r="B13" s="320">
        <v>1</v>
      </c>
      <c r="C13" s="98" t="s">
        <v>48</v>
      </c>
      <c r="D13" s="99" t="s">
        <v>49</v>
      </c>
      <c r="E13" s="97">
        <v>3</v>
      </c>
      <c r="F13" s="100"/>
      <c r="G13" s="101">
        <v>2</v>
      </c>
      <c r="H13" s="102">
        <v>60</v>
      </c>
      <c r="I13" s="103"/>
      <c r="J13" s="104"/>
      <c r="K13" s="105"/>
      <c r="L13" s="104"/>
      <c r="M13" s="104">
        <v>60</v>
      </c>
      <c r="N13" s="104"/>
      <c r="O13" s="104"/>
      <c r="P13" s="103"/>
      <c r="Q13" s="106">
        <v>30</v>
      </c>
      <c r="R13" s="119"/>
      <c r="S13" s="103"/>
      <c r="T13" s="106">
        <v>30</v>
      </c>
      <c r="U13" s="119">
        <v>3</v>
      </c>
      <c r="V13" s="103"/>
      <c r="W13" s="106"/>
      <c r="X13" s="119"/>
      <c r="Y13" s="103"/>
      <c r="Z13" s="106"/>
      <c r="AA13" s="119"/>
      <c r="AB13" s="103"/>
      <c r="AC13" s="106"/>
      <c r="AD13" s="119"/>
      <c r="AE13" s="103"/>
      <c r="AF13" s="107"/>
      <c r="AG13" s="121"/>
      <c r="AH13" s="197"/>
      <c r="AI13" s="197"/>
      <c r="AJ13" s="197"/>
      <c r="AK13" s="197"/>
      <c r="AL13" s="33"/>
      <c r="AM13" s="33"/>
    </row>
    <row r="14" spans="1:40" s="32" customFormat="1" ht="17.100000000000001" customHeight="1">
      <c r="A14" s="326"/>
      <c r="B14" s="320">
        <v>2</v>
      </c>
      <c r="C14" s="98" t="s">
        <v>50</v>
      </c>
      <c r="D14" s="99" t="s">
        <v>51</v>
      </c>
      <c r="E14" s="97">
        <v>3</v>
      </c>
      <c r="F14" s="101">
        <v>4</v>
      </c>
      <c r="G14" s="108"/>
      <c r="H14" s="102">
        <v>60</v>
      </c>
      <c r="I14" s="103"/>
      <c r="J14" s="104"/>
      <c r="K14" s="105"/>
      <c r="L14" s="104"/>
      <c r="M14" s="104">
        <v>60</v>
      </c>
      <c r="N14" s="104"/>
      <c r="O14" s="104"/>
      <c r="P14" s="103"/>
      <c r="Q14" s="106"/>
      <c r="R14" s="119"/>
      <c r="S14" s="103"/>
      <c r="T14" s="106"/>
      <c r="U14" s="119"/>
      <c r="V14" s="103"/>
      <c r="W14" s="106">
        <v>30</v>
      </c>
      <c r="X14" s="119"/>
      <c r="Y14" s="103"/>
      <c r="Z14" s="106">
        <v>30</v>
      </c>
      <c r="AA14" s="119">
        <v>3</v>
      </c>
      <c r="AB14" s="103"/>
      <c r="AC14" s="106"/>
      <c r="AD14" s="119"/>
      <c r="AE14" s="103"/>
      <c r="AF14" s="107"/>
      <c r="AG14" s="122"/>
      <c r="AH14" s="197"/>
      <c r="AI14" s="197"/>
      <c r="AJ14" s="197"/>
      <c r="AK14" s="197"/>
      <c r="AL14" s="33"/>
      <c r="AM14" s="33"/>
    </row>
    <row r="15" spans="1:40" s="32" customFormat="1" ht="17.100000000000001" customHeight="1">
      <c r="A15" s="326"/>
      <c r="B15" s="320">
        <v>3</v>
      </c>
      <c r="C15" s="109" t="s">
        <v>52</v>
      </c>
      <c r="D15" s="110" t="s">
        <v>53</v>
      </c>
      <c r="E15" s="111">
        <v>1</v>
      </c>
      <c r="F15" s="112"/>
      <c r="G15" s="113">
        <v>1</v>
      </c>
      <c r="H15" s="102">
        <v>15</v>
      </c>
      <c r="I15" s="114"/>
      <c r="J15" s="115"/>
      <c r="K15" s="104"/>
      <c r="L15" s="115">
        <v>15</v>
      </c>
      <c r="M15" s="115"/>
      <c r="N15" s="115"/>
      <c r="O15" s="115"/>
      <c r="P15" s="114"/>
      <c r="Q15" s="116">
        <v>15</v>
      </c>
      <c r="R15" s="120">
        <v>1</v>
      </c>
      <c r="S15" s="114"/>
      <c r="T15" s="116"/>
      <c r="U15" s="120"/>
      <c r="V15" s="114"/>
      <c r="W15" s="116"/>
      <c r="X15" s="120"/>
      <c r="Y15" s="114"/>
      <c r="Z15" s="116"/>
      <c r="AA15" s="120"/>
      <c r="AB15" s="114"/>
      <c r="AC15" s="116"/>
      <c r="AD15" s="120"/>
      <c r="AE15" s="114"/>
      <c r="AF15" s="117"/>
      <c r="AG15" s="122"/>
      <c r="AH15" s="197"/>
      <c r="AI15" s="197"/>
      <c r="AJ15" s="197"/>
      <c r="AK15" s="197"/>
      <c r="AL15" s="33"/>
      <c r="AM15" s="33"/>
    </row>
    <row r="16" spans="1:40" s="32" customFormat="1" ht="17.100000000000001" customHeight="1">
      <c r="A16" s="326"/>
      <c r="B16" s="320">
        <v>4</v>
      </c>
      <c r="C16" s="98" t="s">
        <v>54</v>
      </c>
      <c r="D16" s="110" t="s">
        <v>160</v>
      </c>
      <c r="E16" s="111">
        <v>0</v>
      </c>
      <c r="F16" s="112"/>
      <c r="G16" s="113">
        <v>2</v>
      </c>
      <c r="H16" s="102">
        <v>60</v>
      </c>
      <c r="I16" s="114"/>
      <c r="J16" s="115">
        <v>60</v>
      </c>
      <c r="K16" s="104"/>
      <c r="L16" s="115"/>
      <c r="M16" s="115"/>
      <c r="N16" s="115"/>
      <c r="O16" s="115"/>
      <c r="P16" s="114"/>
      <c r="Q16" s="116">
        <v>30</v>
      </c>
      <c r="R16" s="120"/>
      <c r="S16" s="114"/>
      <c r="T16" s="116">
        <v>30</v>
      </c>
      <c r="U16" s="120">
        <v>0</v>
      </c>
      <c r="V16" s="114"/>
      <c r="W16" s="116"/>
      <c r="X16" s="120"/>
      <c r="Y16" s="114"/>
      <c r="Z16" s="116"/>
      <c r="AA16" s="120"/>
      <c r="AB16" s="114"/>
      <c r="AC16" s="116"/>
      <c r="AD16" s="120"/>
      <c r="AE16" s="114"/>
      <c r="AF16" s="117"/>
      <c r="AG16" s="122"/>
      <c r="AH16" s="197"/>
      <c r="AI16" s="197"/>
      <c r="AJ16" s="197"/>
      <c r="AK16" s="197"/>
      <c r="AL16" s="33"/>
      <c r="AM16" s="33"/>
    </row>
    <row r="17" spans="1:39" s="32" customFormat="1" ht="17.100000000000001" customHeight="1" thickBot="1">
      <c r="A17" s="326"/>
      <c r="B17" s="320">
        <v>5</v>
      </c>
      <c r="C17" s="109" t="s">
        <v>55</v>
      </c>
      <c r="D17" s="110" t="s">
        <v>56</v>
      </c>
      <c r="E17" s="111">
        <v>1</v>
      </c>
      <c r="F17" s="112"/>
      <c r="G17" s="113">
        <v>4</v>
      </c>
      <c r="H17" s="102">
        <v>5</v>
      </c>
      <c r="I17" s="114"/>
      <c r="J17" s="115">
        <v>5</v>
      </c>
      <c r="K17" s="118"/>
      <c r="L17" s="115"/>
      <c r="M17" s="115"/>
      <c r="N17" s="115"/>
      <c r="O17" s="115"/>
      <c r="P17" s="114"/>
      <c r="Q17" s="116"/>
      <c r="R17" s="120"/>
      <c r="S17" s="114"/>
      <c r="T17" s="116"/>
      <c r="U17" s="120"/>
      <c r="V17" s="114"/>
      <c r="W17" s="116"/>
      <c r="X17" s="120"/>
      <c r="Y17" s="114"/>
      <c r="Z17" s="116">
        <v>5</v>
      </c>
      <c r="AA17" s="120">
        <v>1</v>
      </c>
      <c r="AB17" s="114"/>
      <c r="AC17" s="116"/>
      <c r="AD17" s="120"/>
      <c r="AE17" s="114"/>
      <c r="AF17" s="117"/>
      <c r="AG17" s="123"/>
      <c r="AH17" s="197"/>
      <c r="AI17" s="197"/>
      <c r="AJ17" s="197"/>
      <c r="AK17" s="197"/>
      <c r="AL17" s="33"/>
      <c r="AM17" s="33"/>
    </row>
    <row r="18" spans="1:39" s="34" customFormat="1" ht="17.100000000000001" customHeight="1" thickTop="1" thickBot="1">
      <c r="A18" s="327"/>
      <c r="B18" s="328" t="s">
        <v>13</v>
      </c>
      <c r="C18" s="329"/>
      <c r="D18" s="80"/>
      <c r="E18" s="38">
        <f>SUM(E13:E17)</f>
        <v>8</v>
      </c>
      <c r="F18" s="201"/>
      <c r="G18" s="201"/>
      <c r="H18" s="39">
        <f>SUM(H13:H17)</f>
        <v>200</v>
      </c>
      <c r="I18" s="40">
        <f>SUM(I13:I17)</f>
        <v>0</v>
      </c>
      <c r="J18" s="41">
        <f t="shared" ref="J18:O18" si="0">SUM(J13:J17)</f>
        <v>65</v>
      </c>
      <c r="K18" s="41">
        <f t="shared" si="0"/>
        <v>0</v>
      </c>
      <c r="L18" s="41">
        <f t="shared" si="0"/>
        <v>15</v>
      </c>
      <c r="M18" s="41">
        <f t="shared" si="0"/>
        <v>120</v>
      </c>
      <c r="N18" s="41">
        <f>SUM(N13:N17)</f>
        <v>0</v>
      </c>
      <c r="O18" s="42">
        <f t="shared" si="0"/>
        <v>0</v>
      </c>
      <c r="P18" s="40">
        <f t="shared" ref="P18:AG18" si="1">SUM(P13:P17)</f>
        <v>0</v>
      </c>
      <c r="Q18" s="42">
        <f t="shared" si="1"/>
        <v>75</v>
      </c>
      <c r="R18" s="201">
        <f>SUM(R13:R17)</f>
        <v>1</v>
      </c>
      <c r="S18" s="40">
        <f t="shared" si="1"/>
        <v>0</v>
      </c>
      <c r="T18" s="42">
        <f t="shared" si="1"/>
        <v>60</v>
      </c>
      <c r="U18" s="201">
        <f t="shared" si="1"/>
        <v>3</v>
      </c>
      <c r="V18" s="40">
        <f t="shared" si="1"/>
        <v>0</v>
      </c>
      <c r="W18" s="43">
        <f t="shared" si="1"/>
        <v>30</v>
      </c>
      <c r="X18" s="216">
        <f t="shared" si="1"/>
        <v>0</v>
      </c>
      <c r="Y18" s="40">
        <f t="shared" si="1"/>
        <v>0</v>
      </c>
      <c r="Z18" s="42">
        <f t="shared" si="1"/>
        <v>35</v>
      </c>
      <c r="AA18" s="201">
        <f t="shared" si="1"/>
        <v>4</v>
      </c>
      <c r="AB18" s="40">
        <f t="shared" si="1"/>
        <v>0</v>
      </c>
      <c r="AC18" s="42">
        <f t="shared" si="1"/>
        <v>0</v>
      </c>
      <c r="AD18" s="201">
        <f t="shared" si="1"/>
        <v>0</v>
      </c>
      <c r="AE18" s="40">
        <f t="shared" si="1"/>
        <v>0</v>
      </c>
      <c r="AF18" s="91">
        <f t="shared" si="1"/>
        <v>0</v>
      </c>
      <c r="AG18" s="217">
        <f t="shared" si="1"/>
        <v>0</v>
      </c>
      <c r="AH18" s="200"/>
      <c r="AI18" s="200"/>
      <c r="AJ18" s="200"/>
      <c r="AK18" s="200"/>
      <c r="AL18" s="35"/>
      <c r="AM18" s="35"/>
    </row>
    <row r="19" spans="1:39" s="31" customFormat="1" ht="17.100000000000001" customHeight="1" thickTop="1" thickBot="1">
      <c r="A19" s="295"/>
      <c r="B19" s="380" t="s">
        <v>122</v>
      </c>
      <c r="C19" s="381"/>
      <c r="D19" s="381"/>
      <c r="E19" s="381"/>
      <c r="F19" s="85"/>
      <c r="G19" s="85"/>
      <c r="H19" s="85"/>
      <c r="I19" s="85"/>
      <c r="J19" s="85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316"/>
      <c r="AH19" s="197"/>
      <c r="AI19" s="197"/>
      <c r="AJ19" s="197"/>
      <c r="AK19" s="197"/>
      <c r="AL19" s="30"/>
      <c r="AM19" s="30"/>
    </row>
    <row r="20" spans="1:39" s="32" customFormat="1" ht="17.100000000000001" customHeight="1" thickTop="1">
      <c r="A20" s="326"/>
      <c r="B20" s="321">
        <v>6</v>
      </c>
      <c r="C20" s="124" t="s">
        <v>57</v>
      </c>
      <c r="D20" s="99" t="s">
        <v>58</v>
      </c>
      <c r="E20" s="97">
        <v>2</v>
      </c>
      <c r="F20" s="100" t="s">
        <v>59</v>
      </c>
      <c r="G20" s="100"/>
      <c r="H20" s="125">
        <v>15</v>
      </c>
      <c r="I20" s="103">
        <v>15</v>
      </c>
      <c r="J20" s="104"/>
      <c r="K20" s="105"/>
      <c r="L20" s="104"/>
      <c r="M20" s="104"/>
      <c r="N20" s="104"/>
      <c r="O20" s="104"/>
      <c r="P20" s="103">
        <v>15</v>
      </c>
      <c r="Q20" s="106"/>
      <c r="R20" s="165">
        <v>2</v>
      </c>
      <c r="S20" s="166"/>
      <c r="T20" s="167"/>
      <c r="U20" s="168"/>
      <c r="V20" s="166"/>
      <c r="W20" s="167"/>
      <c r="X20" s="168"/>
      <c r="Y20" s="166"/>
      <c r="Z20" s="167"/>
      <c r="AA20" s="168"/>
      <c r="AB20" s="166"/>
      <c r="AC20" s="169"/>
      <c r="AD20" s="168"/>
      <c r="AE20" s="170"/>
      <c r="AF20" s="171"/>
      <c r="AG20" s="121"/>
      <c r="AH20" s="197"/>
      <c r="AI20" s="197"/>
      <c r="AJ20" s="197"/>
      <c r="AK20" s="197"/>
      <c r="AL20" s="33"/>
      <c r="AM20" s="33"/>
    </row>
    <row r="21" spans="1:39" s="32" customFormat="1" ht="17.100000000000001" customHeight="1">
      <c r="A21" s="326"/>
      <c r="B21" s="322">
        <v>7</v>
      </c>
      <c r="C21" s="231" t="s">
        <v>161</v>
      </c>
      <c r="D21" s="131" t="s">
        <v>60</v>
      </c>
      <c r="E21" s="130">
        <v>3</v>
      </c>
      <c r="F21" s="102"/>
      <c r="G21" s="130">
        <v>1</v>
      </c>
      <c r="H21" s="102">
        <v>30</v>
      </c>
      <c r="I21" s="132"/>
      <c r="J21" s="133"/>
      <c r="K21" s="134">
        <v>30</v>
      </c>
      <c r="L21" s="133"/>
      <c r="M21" s="133"/>
      <c r="N21" s="133"/>
      <c r="O21" s="135"/>
      <c r="P21" s="103"/>
      <c r="Q21" s="106">
        <v>30</v>
      </c>
      <c r="R21" s="119">
        <v>2</v>
      </c>
      <c r="S21" s="166"/>
      <c r="T21" s="167"/>
      <c r="U21" s="168"/>
      <c r="V21" s="166"/>
      <c r="W21" s="167"/>
      <c r="X21" s="168"/>
      <c r="Y21" s="166"/>
      <c r="Z21" s="167"/>
      <c r="AA21" s="168"/>
      <c r="AB21" s="166"/>
      <c r="AC21" s="167"/>
      <c r="AD21" s="168"/>
      <c r="AE21" s="166"/>
      <c r="AF21" s="171"/>
      <c r="AG21" s="121"/>
      <c r="AH21" s="197"/>
      <c r="AI21" s="197"/>
      <c r="AJ21" s="197"/>
      <c r="AK21" s="197"/>
      <c r="AL21" s="33"/>
      <c r="AM21" s="33"/>
    </row>
    <row r="22" spans="1:39" s="32" customFormat="1" ht="17.100000000000001" customHeight="1">
      <c r="A22" s="326"/>
      <c r="B22" s="323">
        <v>8</v>
      </c>
      <c r="C22" s="137" t="s">
        <v>61</v>
      </c>
      <c r="D22" s="138" t="s">
        <v>62</v>
      </c>
      <c r="E22" s="136">
        <v>4</v>
      </c>
      <c r="F22" s="139" t="s">
        <v>59</v>
      </c>
      <c r="G22" s="139" t="s">
        <v>59</v>
      </c>
      <c r="H22" s="125">
        <v>45</v>
      </c>
      <c r="I22" s="126">
        <v>15</v>
      </c>
      <c r="J22" s="140">
        <v>30</v>
      </c>
      <c r="K22" s="140"/>
      <c r="L22" s="140"/>
      <c r="M22" s="140"/>
      <c r="N22" s="140"/>
      <c r="O22" s="140"/>
      <c r="P22" s="126">
        <v>15</v>
      </c>
      <c r="Q22" s="127">
        <v>30</v>
      </c>
      <c r="R22" s="165">
        <v>4</v>
      </c>
      <c r="S22" s="166"/>
      <c r="T22" s="167"/>
      <c r="U22" s="168"/>
      <c r="V22" s="166"/>
      <c r="W22" s="167"/>
      <c r="X22" s="168"/>
      <c r="Y22" s="166"/>
      <c r="Z22" s="167"/>
      <c r="AA22" s="168"/>
      <c r="AB22" s="166"/>
      <c r="AC22" s="167"/>
      <c r="AD22" s="168"/>
      <c r="AE22" s="166"/>
      <c r="AF22" s="171"/>
      <c r="AG22" s="121"/>
      <c r="AH22" s="197"/>
      <c r="AI22" s="197"/>
      <c r="AJ22" s="197"/>
      <c r="AK22" s="197"/>
      <c r="AL22" s="33"/>
      <c r="AM22" s="33"/>
    </row>
    <row r="23" spans="1:39" s="32" customFormat="1" ht="17.100000000000001" customHeight="1">
      <c r="A23" s="326"/>
      <c r="B23" s="320">
        <v>9</v>
      </c>
      <c r="C23" s="124" t="s">
        <v>63</v>
      </c>
      <c r="D23" s="99" t="s">
        <v>64</v>
      </c>
      <c r="E23" s="97">
        <v>3</v>
      </c>
      <c r="F23" s="100"/>
      <c r="G23" s="100" t="s">
        <v>59</v>
      </c>
      <c r="H23" s="125">
        <v>30</v>
      </c>
      <c r="I23" s="103"/>
      <c r="J23" s="104">
        <v>30</v>
      </c>
      <c r="K23" s="105"/>
      <c r="L23" s="104"/>
      <c r="M23" s="104"/>
      <c r="N23" s="104"/>
      <c r="O23" s="104"/>
      <c r="P23" s="103"/>
      <c r="Q23" s="106">
        <v>30</v>
      </c>
      <c r="R23" s="165">
        <v>4</v>
      </c>
      <c r="S23" s="166"/>
      <c r="T23" s="167"/>
      <c r="U23" s="168"/>
      <c r="V23" s="166"/>
      <c r="W23" s="167"/>
      <c r="X23" s="168"/>
      <c r="Y23" s="166"/>
      <c r="Z23" s="167"/>
      <c r="AA23" s="168"/>
      <c r="AB23" s="166"/>
      <c r="AC23" s="167"/>
      <c r="AD23" s="168"/>
      <c r="AE23" s="166"/>
      <c r="AF23" s="171"/>
      <c r="AG23" s="121"/>
      <c r="AH23" s="197"/>
      <c r="AI23" s="197"/>
      <c r="AJ23" s="197"/>
      <c r="AK23" s="197"/>
      <c r="AL23" s="33"/>
      <c r="AM23" s="33"/>
    </row>
    <row r="24" spans="1:39" s="32" customFormat="1" ht="17.100000000000001" customHeight="1">
      <c r="A24" s="326"/>
      <c r="B24" s="320">
        <v>10</v>
      </c>
      <c r="C24" s="98" t="s">
        <v>65</v>
      </c>
      <c r="D24" s="99" t="s">
        <v>66</v>
      </c>
      <c r="E24" s="97">
        <v>3</v>
      </c>
      <c r="F24" s="100"/>
      <c r="G24" s="100" t="s">
        <v>59</v>
      </c>
      <c r="H24" s="102">
        <v>30</v>
      </c>
      <c r="I24" s="103"/>
      <c r="J24" s="104">
        <v>30</v>
      </c>
      <c r="K24" s="141"/>
      <c r="L24" s="104"/>
      <c r="M24" s="104"/>
      <c r="N24" s="104"/>
      <c r="O24" s="104"/>
      <c r="P24" s="103"/>
      <c r="Q24" s="106">
        <v>30</v>
      </c>
      <c r="R24" s="165">
        <v>3</v>
      </c>
      <c r="S24" s="166"/>
      <c r="T24" s="167"/>
      <c r="U24" s="168"/>
      <c r="V24" s="166"/>
      <c r="W24" s="167"/>
      <c r="X24" s="168"/>
      <c r="Y24" s="166"/>
      <c r="Z24" s="167"/>
      <c r="AA24" s="168"/>
      <c r="AB24" s="166"/>
      <c r="AC24" s="167"/>
      <c r="AD24" s="168"/>
      <c r="AE24" s="166"/>
      <c r="AF24" s="171"/>
      <c r="AG24" s="121"/>
      <c r="AH24" s="197"/>
      <c r="AI24" s="197"/>
      <c r="AJ24" s="197"/>
      <c r="AK24" s="197"/>
      <c r="AL24" s="33"/>
      <c r="AM24" s="33"/>
    </row>
    <row r="25" spans="1:39" s="32" customFormat="1" ht="17.100000000000001" customHeight="1">
      <c r="A25" s="326"/>
      <c r="B25" s="320">
        <v>11</v>
      </c>
      <c r="C25" s="142" t="s">
        <v>67</v>
      </c>
      <c r="D25" s="143" t="s">
        <v>68</v>
      </c>
      <c r="E25" s="144">
        <v>2</v>
      </c>
      <c r="F25" s="145"/>
      <c r="G25" s="146">
        <v>1</v>
      </c>
      <c r="H25" s="125">
        <v>30</v>
      </c>
      <c r="I25" s="147"/>
      <c r="J25" s="148"/>
      <c r="K25" s="149">
        <v>30</v>
      </c>
      <c r="L25" s="148"/>
      <c r="M25" s="148"/>
      <c r="N25" s="148"/>
      <c r="O25" s="150"/>
      <c r="P25" s="126"/>
      <c r="Q25" s="127">
        <v>30</v>
      </c>
      <c r="R25" s="168">
        <v>2</v>
      </c>
      <c r="S25" s="166"/>
      <c r="T25" s="167"/>
      <c r="U25" s="168"/>
      <c r="V25" s="166"/>
      <c r="W25" s="167"/>
      <c r="X25" s="168"/>
      <c r="Y25" s="166"/>
      <c r="Z25" s="167"/>
      <c r="AA25" s="168"/>
      <c r="AB25" s="166"/>
      <c r="AC25" s="167"/>
      <c r="AD25" s="168"/>
      <c r="AE25" s="166"/>
      <c r="AF25" s="171"/>
      <c r="AG25" s="121"/>
      <c r="AH25" s="197"/>
      <c r="AI25" s="197"/>
      <c r="AJ25" s="197"/>
      <c r="AK25" s="197"/>
      <c r="AL25" s="33"/>
      <c r="AM25" s="33"/>
    </row>
    <row r="26" spans="1:39" s="32" customFormat="1" ht="17.100000000000001" customHeight="1">
      <c r="A26" s="326"/>
      <c r="B26" s="320">
        <v>12</v>
      </c>
      <c r="C26" s="124" t="s">
        <v>69</v>
      </c>
      <c r="D26" s="99" t="s">
        <v>70</v>
      </c>
      <c r="E26" s="97">
        <v>3</v>
      </c>
      <c r="F26" s="100" t="s">
        <v>59</v>
      </c>
      <c r="G26" s="108"/>
      <c r="H26" s="125">
        <v>30</v>
      </c>
      <c r="I26" s="103">
        <v>30</v>
      </c>
      <c r="J26" s="104"/>
      <c r="K26" s="105"/>
      <c r="L26" s="104"/>
      <c r="M26" s="104"/>
      <c r="N26" s="104"/>
      <c r="O26" s="104"/>
      <c r="P26" s="103">
        <v>30</v>
      </c>
      <c r="Q26" s="106"/>
      <c r="R26" s="165">
        <v>3</v>
      </c>
      <c r="S26" s="166"/>
      <c r="T26" s="167"/>
      <c r="U26" s="168"/>
      <c r="V26" s="166"/>
      <c r="W26" s="167"/>
      <c r="X26" s="168"/>
      <c r="Y26" s="166"/>
      <c r="Z26" s="167"/>
      <c r="AA26" s="168"/>
      <c r="AB26" s="166"/>
      <c r="AC26" s="167"/>
      <c r="AD26" s="168"/>
      <c r="AE26" s="166"/>
      <c r="AF26" s="171"/>
      <c r="AG26" s="121"/>
      <c r="AH26" s="197"/>
      <c r="AI26" s="197"/>
      <c r="AJ26" s="197"/>
      <c r="AK26" s="197"/>
      <c r="AL26" s="33"/>
      <c r="AM26" s="33"/>
    </row>
    <row r="27" spans="1:39" s="32" customFormat="1" ht="17.100000000000001" customHeight="1">
      <c r="A27" s="326"/>
      <c r="B27" s="320">
        <v>13</v>
      </c>
      <c r="C27" s="124" t="s">
        <v>71</v>
      </c>
      <c r="D27" s="99" t="s">
        <v>72</v>
      </c>
      <c r="E27" s="97">
        <v>5</v>
      </c>
      <c r="F27" s="100" t="s">
        <v>73</v>
      </c>
      <c r="G27" s="100" t="s">
        <v>73</v>
      </c>
      <c r="H27" s="125">
        <v>60</v>
      </c>
      <c r="I27" s="103">
        <v>30</v>
      </c>
      <c r="J27" s="104">
        <v>30</v>
      </c>
      <c r="K27" s="105"/>
      <c r="L27" s="104"/>
      <c r="M27" s="104"/>
      <c r="N27" s="104"/>
      <c r="O27" s="104"/>
      <c r="P27" s="103"/>
      <c r="Q27" s="106"/>
      <c r="R27" s="165"/>
      <c r="S27" s="166">
        <v>30</v>
      </c>
      <c r="T27" s="167">
        <v>30</v>
      </c>
      <c r="U27" s="168">
        <v>5</v>
      </c>
      <c r="V27" s="166"/>
      <c r="W27" s="167"/>
      <c r="X27" s="168"/>
      <c r="Y27" s="166"/>
      <c r="Z27" s="167"/>
      <c r="AA27" s="168"/>
      <c r="AB27" s="166"/>
      <c r="AC27" s="167"/>
      <c r="AD27" s="168"/>
      <c r="AE27" s="166"/>
      <c r="AF27" s="171"/>
      <c r="AG27" s="121"/>
      <c r="AH27" s="197"/>
      <c r="AI27" s="197"/>
      <c r="AJ27" s="197"/>
      <c r="AK27" s="197"/>
      <c r="AL27" s="33"/>
      <c r="AM27" s="33"/>
    </row>
    <row r="28" spans="1:39" s="32" customFormat="1" ht="17.100000000000001" customHeight="1">
      <c r="A28" s="326"/>
      <c r="B28" s="320">
        <v>14</v>
      </c>
      <c r="C28" s="124" t="s">
        <v>74</v>
      </c>
      <c r="D28" s="99" t="s">
        <v>75</v>
      </c>
      <c r="E28" s="97">
        <v>5</v>
      </c>
      <c r="F28" s="100" t="s">
        <v>73</v>
      </c>
      <c r="G28" s="100" t="s">
        <v>73</v>
      </c>
      <c r="H28" s="125">
        <v>60</v>
      </c>
      <c r="I28" s="103">
        <v>30</v>
      </c>
      <c r="J28" s="104">
        <v>30</v>
      </c>
      <c r="K28" s="105"/>
      <c r="L28" s="104"/>
      <c r="M28" s="104"/>
      <c r="N28" s="104"/>
      <c r="O28" s="104"/>
      <c r="P28" s="103"/>
      <c r="Q28" s="106"/>
      <c r="R28" s="165"/>
      <c r="S28" s="166">
        <v>30</v>
      </c>
      <c r="T28" s="167">
        <v>30</v>
      </c>
      <c r="U28" s="168">
        <v>5</v>
      </c>
      <c r="V28" s="166"/>
      <c r="W28" s="167"/>
      <c r="X28" s="168"/>
      <c r="Y28" s="166"/>
      <c r="Z28" s="167"/>
      <c r="AA28" s="168"/>
      <c r="AB28" s="166"/>
      <c r="AC28" s="167"/>
      <c r="AD28" s="168"/>
      <c r="AE28" s="166"/>
      <c r="AF28" s="171"/>
      <c r="AG28" s="121"/>
      <c r="AH28" s="197"/>
      <c r="AI28" s="197"/>
      <c r="AJ28" s="197"/>
      <c r="AK28" s="197"/>
      <c r="AL28" s="33"/>
      <c r="AM28" s="33"/>
    </row>
    <row r="29" spans="1:39" s="32" customFormat="1" ht="17.100000000000001" customHeight="1">
      <c r="A29" s="326"/>
      <c r="B29" s="320">
        <v>15</v>
      </c>
      <c r="C29" s="124" t="s">
        <v>76</v>
      </c>
      <c r="D29" s="99" t="s">
        <v>77</v>
      </c>
      <c r="E29" s="97">
        <v>3</v>
      </c>
      <c r="F29" s="100" t="s">
        <v>78</v>
      </c>
      <c r="G29" s="100" t="s">
        <v>78</v>
      </c>
      <c r="H29" s="125">
        <v>30</v>
      </c>
      <c r="I29" s="103">
        <v>15</v>
      </c>
      <c r="J29" s="104">
        <v>15</v>
      </c>
      <c r="K29" s="105"/>
      <c r="L29" s="104"/>
      <c r="M29" s="104"/>
      <c r="N29" s="104"/>
      <c r="O29" s="104"/>
      <c r="P29" s="103"/>
      <c r="Q29" s="106"/>
      <c r="R29" s="165"/>
      <c r="S29" s="166"/>
      <c r="T29" s="167"/>
      <c r="U29" s="168"/>
      <c r="V29" s="166">
        <v>15</v>
      </c>
      <c r="W29" s="167">
        <v>15</v>
      </c>
      <c r="X29" s="168">
        <v>3</v>
      </c>
      <c r="Y29" s="166"/>
      <c r="Z29" s="167"/>
      <c r="AA29" s="168"/>
      <c r="AB29" s="166"/>
      <c r="AC29" s="167"/>
      <c r="AD29" s="168"/>
      <c r="AE29" s="166"/>
      <c r="AF29" s="171"/>
      <c r="AG29" s="121"/>
      <c r="AH29" s="197"/>
      <c r="AI29" s="197"/>
      <c r="AJ29" s="197"/>
      <c r="AK29" s="197"/>
      <c r="AL29" s="33"/>
      <c r="AM29" s="33"/>
    </row>
    <row r="30" spans="1:39" s="32" customFormat="1" ht="17.100000000000001" customHeight="1">
      <c r="A30" s="326"/>
      <c r="B30" s="320">
        <v>16</v>
      </c>
      <c r="C30" s="124" t="s">
        <v>79</v>
      </c>
      <c r="D30" s="99" t="s">
        <v>80</v>
      </c>
      <c r="E30" s="97">
        <v>2</v>
      </c>
      <c r="F30" s="100"/>
      <c r="G30" s="100" t="s">
        <v>78</v>
      </c>
      <c r="H30" s="125">
        <v>15</v>
      </c>
      <c r="I30" s="103">
        <v>15</v>
      </c>
      <c r="J30" s="104"/>
      <c r="K30" s="105"/>
      <c r="L30" s="104"/>
      <c r="M30" s="104"/>
      <c r="N30" s="104"/>
      <c r="O30" s="104"/>
      <c r="P30" s="103"/>
      <c r="Q30" s="106"/>
      <c r="R30" s="119"/>
      <c r="S30" s="172"/>
      <c r="T30" s="173"/>
      <c r="U30" s="119"/>
      <c r="V30" s="172">
        <v>15</v>
      </c>
      <c r="W30" s="173"/>
      <c r="X30" s="119">
        <v>2</v>
      </c>
      <c r="Y30" s="172"/>
      <c r="Z30" s="173"/>
      <c r="AA30" s="119"/>
      <c r="AB30" s="172"/>
      <c r="AC30" s="173"/>
      <c r="AD30" s="119"/>
      <c r="AE30" s="172"/>
      <c r="AF30" s="174"/>
      <c r="AG30" s="122"/>
      <c r="AH30" s="197"/>
      <c r="AI30" s="197"/>
      <c r="AJ30" s="197"/>
      <c r="AK30" s="197"/>
      <c r="AL30" s="33"/>
      <c r="AM30" s="33"/>
    </row>
    <row r="31" spans="1:39" s="32" customFormat="1" ht="17.100000000000001" customHeight="1">
      <c r="A31" s="326"/>
      <c r="B31" s="320">
        <v>17</v>
      </c>
      <c r="C31" s="124" t="s">
        <v>81</v>
      </c>
      <c r="D31" s="99" t="s">
        <v>82</v>
      </c>
      <c r="E31" s="97">
        <v>3</v>
      </c>
      <c r="F31" s="100" t="s">
        <v>78</v>
      </c>
      <c r="G31" s="100" t="s">
        <v>78</v>
      </c>
      <c r="H31" s="125">
        <v>45</v>
      </c>
      <c r="I31" s="103">
        <v>15</v>
      </c>
      <c r="J31" s="104">
        <v>30</v>
      </c>
      <c r="K31" s="105"/>
      <c r="L31" s="104"/>
      <c r="M31" s="104"/>
      <c r="N31" s="104"/>
      <c r="O31" s="104"/>
      <c r="P31" s="103"/>
      <c r="Q31" s="106"/>
      <c r="R31" s="175"/>
      <c r="S31" s="176"/>
      <c r="T31" s="173"/>
      <c r="U31" s="175"/>
      <c r="V31" s="176">
        <v>15</v>
      </c>
      <c r="W31" s="173">
        <v>30</v>
      </c>
      <c r="X31" s="119">
        <v>3</v>
      </c>
      <c r="Y31" s="172"/>
      <c r="Z31" s="173"/>
      <c r="AA31" s="175"/>
      <c r="AB31" s="176"/>
      <c r="AC31" s="173"/>
      <c r="AD31" s="119"/>
      <c r="AE31" s="172"/>
      <c r="AF31" s="174"/>
      <c r="AG31" s="122"/>
      <c r="AH31" s="197"/>
      <c r="AI31" s="197"/>
      <c r="AJ31" s="197"/>
      <c r="AK31" s="197"/>
      <c r="AL31" s="33"/>
      <c r="AM31" s="33"/>
    </row>
    <row r="32" spans="1:39" s="32" customFormat="1" ht="17.100000000000001" customHeight="1">
      <c r="A32" s="326"/>
      <c r="B32" s="320">
        <v>18</v>
      </c>
      <c r="C32" s="124" t="s">
        <v>83</v>
      </c>
      <c r="D32" s="99" t="s">
        <v>84</v>
      </c>
      <c r="E32" s="97">
        <v>3</v>
      </c>
      <c r="F32" s="100"/>
      <c r="G32" s="100" t="s">
        <v>85</v>
      </c>
      <c r="H32" s="125">
        <v>30</v>
      </c>
      <c r="I32" s="103"/>
      <c r="J32" s="104">
        <v>30</v>
      </c>
      <c r="K32" s="105"/>
      <c r="L32" s="104"/>
      <c r="M32" s="104"/>
      <c r="N32" s="104"/>
      <c r="O32" s="104"/>
      <c r="P32" s="103"/>
      <c r="Q32" s="106"/>
      <c r="R32" s="175"/>
      <c r="S32" s="176"/>
      <c r="T32" s="173"/>
      <c r="U32" s="175"/>
      <c r="V32" s="176"/>
      <c r="W32" s="173"/>
      <c r="X32" s="119"/>
      <c r="Y32" s="172"/>
      <c r="Z32" s="173">
        <v>30</v>
      </c>
      <c r="AA32" s="175">
        <v>3</v>
      </c>
      <c r="AB32" s="176"/>
      <c r="AC32" s="173"/>
      <c r="AD32" s="119"/>
      <c r="AE32" s="172"/>
      <c r="AF32" s="174"/>
      <c r="AG32" s="122"/>
      <c r="AH32" s="197"/>
      <c r="AI32" s="197"/>
      <c r="AJ32" s="197"/>
      <c r="AK32" s="197"/>
      <c r="AL32" s="33"/>
      <c r="AM32" s="33"/>
    </row>
    <row r="33" spans="1:39" s="32" customFormat="1" ht="17.100000000000001" customHeight="1" thickBot="1">
      <c r="A33" s="326"/>
      <c r="B33" s="324">
        <v>19</v>
      </c>
      <c r="C33" s="153" t="s">
        <v>86</v>
      </c>
      <c r="D33" s="154" t="s">
        <v>87</v>
      </c>
      <c r="E33" s="152">
        <v>3</v>
      </c>
      <c r="F33" s="155"/>
      <c r="G33" s="155" t="s">
        <v>88</v>
      </c>
      <c r="H33" s="156">
        <v>30</v>
      </c>
      <c r="I33" s="157">
        <v>30</v>
      </c>
      <c r="J33" s="118"/>
      <c r="K33" s="118"/>
      <c r="L33" s="118"/>
      <c r="M33" s="118"/>
      <c r="N33" s="118"/>
      <c r="O33" s="118"/>
      <c r="P33" s="157"/>
      <c r="Q33" s="158"/>
      <c r="R33" s="177"/>
      <c r="S33" s="172"/>
      <c r="T33" s="173"/>
      <c r="U33" s="178"/>
      <c r="V33" s="176"/>
      <c r="W33" s="179"/>
      <c r="X33" s="176"/>
      <c r="Y33" s="172"/>
      <c r="Z33" s="173"/>
      <c r="AA33" s="178"/>
      <c r="AB33" s="176"/>
      <c r="AC33" s="179"/>
      <c r="AD33" s="119"/>
      <c r="AE33" s="172">
        <v>30</v>
      </c>
      <c r="AF33" s="174"/>
      <c r="AG33" s="123">
        <v>3</v>
      </c>
      <c r="AH33" s="197"/>
      <c r="AI33" s="197"/>
      <c r="AJ33" s="197"/>
      <c r="AK33" s="197"/>
      <c r="AL33" s="33"/>
      <c r="AM33" s="33"/>
    </row>
    <row r="34" spans="1:39" s="34" customFormat="1" ht="17.100000000000001" customHeight="1" thickTop="1" thickBot="1">
      <c r="A34" s="327"/>
      <c r="B34" s="388" t="s">
        <v>13</v>
      </c>
      <c r="C34" s="361"/>
      <c r="D34" s="159"/>
      <c r="E34" s="160">
        <f>SUM(E20:E33)</f>
        <v>44</v>
      </c>
      <c r="F34" s="161"/>
      <c r="G34" s="161"/>
      <c r="H34" s="160">
        <f>SUM(H20:H33)</f>
        <v>480</v>
      </c>
      <c r="I34" s="162">
        <f t="shared" ref="I34:AG34" si="2">SUM(I20:I33)</f>
        <v>195</v>
      </c>
      <c r="J34" s="163">
        <f t="shared" si="2"/>
        <v>225</v>
      </c>
      <c r="K34" s="163">
        <f t="shared" si="2"/>
        <v>60</v>
      </c>
      <c r="L34" s="163">
        <f t="shared" si="2"/>
        <v>0</v>
      </c>
      <c r="M34" s="163">
        <f t="shared" si="2"/>
        <v>0</v>
      </c>
      <c r="N34" s="163">
        <f t="shared" si="2"/>
        <v>0</v>
      </c>
      <c r="O34" s="164">
        <f t="shared" si="2"/>
        <v>0</v>
      </c>
      <c r="P34" s="162">
        <f t="shared" si="2"/>
        <v>60</v>
      </c>
      <c r="Q34" s="164">
        <f t="shared" si="2"/>
        <v>150</v>
      </c>
      <c r="R34" s="180">
        <f t="shared" si="2"/>
        <v>20</v>
      </c>
      <c r="S34" s="181">
        <f t="shared" si="2"/>
        <v>60</v>
      </c>
      <c r="T34" s="182">
        <f t="shared" si="2"/>
        <v>60</v>
      </c>
      <c r="U34" s="180">
        <f t="shared" si="2"/>
        <v>10</v>
      </c>
      <c r="V34" s="181">
        <f t="shared" si="2"/>
        <v>45</v>
      </c>
      <c r="W34" s="182">
        <f t="shared" si="2"/>
        <v>45</v>
      </c>
      <c r="X34" s="180">
        <f t="shared" si="2"/>
        <v>8</v>
      </c>
      <c r="Y34" s="181">
        <f t="shared" si="2"/>
        <v>0</v>
      </c>
      <c r="Z34" s="182">
        <f t="shared" si="2"/>
        <v>30</v>
      </c>
      <c r="AA34" s="180">
        <f t="shared" si="2"/>
        <v>3</v>
      </c>
      <c r="AB34" s="181">
        <f t="shared" si="2"/>
        <v>0</v>
      </c>
      <c r="AC34" s="182">
        <f t="shared" si="2"/>
        <v>0</v>
      </c>
      <c r="AD34" s="180">
        <f t="shared" si="2"/>
        <v>0</v>
      </c>
      <c r="AE34" s="181">
        <f t="shared" si="2"/>
        <v>30</v>
      </c>
      <c r="AF34" s="183">
        <f t="shared" si="2"/>
        <v>0</v>
      </c>
      <c r="AG34" s="184">
        <f t="shared" si="2"/>
        <v>3</v>
      </c>
      <c r="AH34" s="200"/>
      <c r="AI34" s="200"/>
      <c r="AJ34" s="200"/>
      <c r="AK34" s="200"/>
      <c r="AL34" s="35"/>
      <c r="AM34" s="35"/>
    </row>
    <row r="35" spans="1:39" s="31" customFormat="1" ht="17.100000000000001" customHeight="1" thickTop="1" thickBot="1">
      <c r="A35" s="295"/>
      <c r="B35" s="380" t="s">
        <v>123</v>
      </c>
      <c r="C35" s="382"/>
      <c r="D35" s="382"/>
      <c r="E35" s="382"/>
      <c r="F35" s="86"/>
      <c r="G35" s="86"/>
      <c r="H35" s="86"/>
      <c r="I35" s="86"/>
      <c r="J35" s="86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316"/>
      <c r="AH35" s="197"/>
      <c r="AI35" s="197"/>
      <c r="AJ35" s="197"/>
      <c r="AK35" s="197"/>
      <c r="AL35" s="30"/>
      <c r="AM35" s="30"/>
    </row>
    <row r="36" spans="1:39" s="32" customFormat="1" ht="17.100000000000001" customHeight="1" thickTop="1">
      <c r="A36" s="326"/>
      <c r="B36" s="323">
        <v>20</v>
      </c>
      <c r="C36" s="185" t="s">
        <v>89</v>
      </c>
      <c r="D36" s="186" t="s">
        <v>90</v>
      </c>
      <c r="E36" s="187">
        <v>3</v>
      </c>
      <c r="F36" s="188"/>
      <c r="G36" s="189">
        <v>1</v>
      </c>
      <c r="H36" s="190">
        <v>30</v>
      </c>
      <c r="I36" s="126"/>
      <c r="J36" s="140">
        <v>30</v>
      </c>
      <c r="K36" s="140"/>
      <c r="L36" s="140"/>
      <c r="M36" s="129"/>
      <c r="N36" s="129"/>
      <c r="O36" s="128"/>
      <c r="P36" s="191"/>
      <c r="Q36" s="195">
        <v>30</v>
      </c>
      <c r="R36" s="119">
        <v>3</v>
      </c>
      <c r="S36" s="172"/>
      <c r="T36" s="173"/>
      <c r="U36" s="119"/>
      <c r="V36" s="172"/>
      <c r="W36" s="196"/>
      <c r="X36" s="177"/>
      <c r="Y36" s="172"/>
      <c r="Z36" s="173"/>
      <c r="AA36" s="119"/>
      <c r="AB36" s="172"/>
      <c r="AC36" s="173"/>
      <c r="AD36" s="119"/>
      <c r="AE36" s="172"/>
      <c r="AF36" s="174"/>
      <c r="AG36" s="121"/>
      <c r="AH36" s="197"/>
      <c r="AI36" s="197"/>
      <c r="AJ36" s="197"/>
      <c r="AK36" s="197"/>
      <c r="AL36" s="33"/>
      <c r="AM36" s="33"/>
    </row>
    <row r="37" spans="1:39" s="32" customFormat="1" ht="17.100000000000001" customHeight="1">
      <c r="B37" s="97">
        <v>21</v>
      </c>
      <c r="C37" s="192" t="s">
        <v>91</v>
      </c>
      <c r="D37" s="99" t="s">
        <v>92</v>
      </c>
      <c r="E37" s="97">
        <v>3</v>
      </c>
      <c r="F37" s="100"/>
      <c r="G37" s="193">
        <v>1</v>
      </c>
      <c r="H37" s="125">
        <v>30</v>
      </c>
      <c r="I37" s="151"/>
      <c r="J37" s="104">
        <v>30</v>
      </c>
      <c r="K37" s="104"/>
      <c r="L37" s="104"/>
      <c r="M37" s="107"/>
      <c r="N37" s="107"/>
      <c r="O37" s="106"/>
      <c r="P37" s="103"/>
      <c r="Q37" s="198">
        <v>30</v>
      </c>
      <c r="R37" s="119">
        <v>3</v>
      </c>
      <c r="S37" s="172"/>
      <c r="T37" s="173"/>
      <c r="U37" s="119"/>
      <c r="V37" s="172"/>
      <c r="W37" s="196"/>
      <c r="X37" s="177"/>
      <c r="Y37" s="172"/>
      <c r="Z37" s="173"/>
      <c r="AA37" s="119"/>
      <c r="AB37" s="172"/>
      <c r="AC37" s="173"/>
      <c r="AD37" s="119"/>
      <c r="AE37" s="172"/>
      <c r="AF37" s="174"/>
      <c r="AG37" s="121"/>
      <c r="AH37" s="197"/>
      <c r="AI37" s="197"/>
      <c r="AJ37" s="197"/>
      <c r="AK37" s="197"/>
      <c r="AL37" s="33"/>
      <c r="AM37" s="33"/>
    </row>
    <row r="38" spans="1:39" s="32" customFormat="1" ht="17.100000000000001" customHeight="1">
      <c r="B38" s="97">
        <v>22</v>
      </c>
      <c r="C38" s="192" t="s">
        <v>93</v>
      </c>
      <c r="D38" s="99" t="s">
        <v>94</v>
      </c>
      <c r="E38" s="97">
        <v>1</v>
      </c>
      <c r="F38" s="100"/>
      <c r="G38" s="193">
        <v>2</v>
      </c>
      <c r="H38" s="125">
        <v>15</v>
      </c>
      <c r="I38" s="151"/>
      <c r="J38" s="104">
        <v>15</v>
      </c>
      <c r="K38" s="104"/>
      <c r="L38" s="104"/>
      <c r="M38" s="107"/>
      <c r="N38" s="107"/>
      <c r="O38" s="106"/>
      <c r="P38" s="103"/>
      <c r="Q38" s="198"/>
      <c r="R38" s="119"/>
      <c r="S38" s="172"/>
      <c r="T38" s="173">
        <v>15</v>
      </c>
      <c r="U38" s="119">
        <v>1</v>
      </c>
      <c r="V38" s="172"/>
      <c r="W38" s="196"/>
      <c r="X38" s="177"/>
      <c r="Y38" s="172"/>
      <c r="Z38" s="173"/>
      <c r="AA38" s="119"/>
      <c r="AB38" s="172"/>
      <c r="AC38" s="173"/>
      <c r="AD38" s="119"/>
      <c r="AE38" s="172"/>
      <c r="AF38" s="174"/>
      <c r="AG38" s="121"/>
      <c r="AH38" s="197"/>
      <c r="AI38" s="197"/>
      <c r="AJ38" s="197"/>
      <c r="AK38" s="197"/>
      <c r="AL38" s="33"/>
      <c r="AM38" s="33"/>
    </row>
    <row r="39" spans="1:39" s="32" customFormat="1" ht="17.100000000000001" customHeight="1">
      <c r="B39" s="97">
        <v>23</v>
      </c>
      <c r="C39" s="192" t="s">
        <v>95</v>
      </c>
      <c r="D39" s="99" t="s">
        <v>96</v>
      </c>
      <c r="E39" s="97">
        <v>2</v>
      </c>
      <c r="F39" s="100"/>
      <c r="G39" s="193">
        <v>2</v>
      </c>
      <c r="H39" s="125">
        <v>30</v>
      </c>
      <c r="I39" s="151"/>
      <c r="J39" s="104">
        <v>30</v>
      </c>
      <c r="K39" s="104"/>
      <c r="L39" s="104"/>
      <c r="M39" s="107"/>
      <c r="N39" s="107"/>
      <c r="O39" s="106"/>
      <c r="P39" s="103"/>
      <c r="Q39" s="198"/>
      <c r="R39" s="119"/>
      <c r="S39" s="172"/>
      <c r="T39" s="173">
        <v>30</v>
      </c>
      <c r="U39" s="119">
        <v>2</v>
      </c>
      <c r="V39" s="172"/>
      <c r="W39" s="196"/>
      <c r="X39" s="177"/>
      <c r="Y39" s="172"/>
      <c r="Z39" s="173"/>
      <c r="AA39" s="119"/>
      <c r="AB39" s="172"/>
      <c r="AC39" s="173"/>
      <c r="AD39" s="119"/>
      <c r="AE39" s="172"/>
      <c r="AF39" s="174"/>
      <c r="AG39" s="121"/>
      <c r="AH39" s="197"/>
      <c r="AI39" s="197"/>
      <c r="AJ39" s="197"/>
      <c r="AK39" s="197"/>
      <c r="AL39" s="33"/>
      <c r="AM39" s="33"/>
    </row>
    <row r="40" spans="1:39" s="32" customFormat="1" ht="17.100000000000001" customHeight="1">
      <c r="B40" s="97">
        <v>24</v>
      </c>
      <c r="C40" s="192" t="s">
        <v>97</v>
      </c>
      <c r="D40" s="99" t="s">
        <v>98</v>
      </c>
      <c r="E40" s="97">
        <v>3</v>
      </c>
      <c r="F40" s="100"/>
      <c r="G40" s="193">
        <v>3</v>
      </c>
      <c r="H40" s="125">
        <v>30</v>
      </c>
      <c r="I40" s="151"/>
      <c r="J40" s="104">
        <v>30</v>
      </c>
      <c r="K40" s="104"/>
      <c r="L40" s="104"/>
      <c r="M40" s="107"/>
      <c r="N40" s="107"/>
      <c r="O40" s="106"/>
      <c r="P40" s="103"/>
      <c r="Q40" s="198"/>
      <c r="R40" s="119"/>
      <c r="S40" s="172"/>
      <c r="T40" s="173"/>
      <c r="U40" s="119"/>
      <c r="V40" s="172"/>
      <c r="W40" s="196">
        <v>30</v>
      </c>
      <c r="X40" s="177">
        <v>3</v>
      </c>
      <c r="Y40" s="172"/>
      <c r="Z40" s="173"/>
      <c r="AA40" s="119"/>
      <c r="AB40" s="172"/>
      <c r="AC40" s="173"/>
      <c r="AD40" s="119"/>
      <c r="AE40" s="172"/>
      <c r="AF40" s="174"/>
      <c r="AG40" s="121"/>
      <c r="AH40" s="197"/>
      <c r="AI40" s="197"/>
      <c r="AJ40" s="197"/>
      <c r="AK40" s="197"/>
      <c r="AL40" s="33"/>
      <c r="AM40" s="33"/>
    </row>
    <row r="41" spans="1:39" s="32" customFormat="1" ht="17.100000000000001" customHeight="1">
      <c r="B41" s="97">
        <v>25</v>
      </c>
      <c r="C41" s="192" t="s">
        <v>99</v>
      </c>
      <c r="D41" s="99" t="s">
        <v>100</v>
      </c>
      <c r="E41" s="97">
        <v>5</v>
      </c>
      <c r="F41" s="101">
        <v>3</v>
      </c>
      <c r="G41" s="194" t="s">
        <v>78</v>
      </c>
      <c r="H41" s="125">
        <v>45</v>
      </c>
      <c r="I41" s="151">
        <v>15</v>
      </c>
      <c r="J41" s="104">
        <v>30</v>
      </c>
      <c r="K41" s="104"/>
      <c r="L41" s="104"/>
      <c r="M41" s="107"/>
      <c r="N41" s="107"/>
      <c r="O41" s="106"/>
      <c r="P41" s="103"/>
      <c r="Q41" s="198"/>
      <c r="R41" s="119"/>
      <c r="S41" s="172"/>
      <c r="T41" s="173"/>
      <c r="U41" s="119"/>
      <c r="V41" s="172">
        <v>15</v>
      </c>
      <c r="W41" s="196">
        <v>30</v>
      </c>
      <c r="X41" s="177">
        <v>5</v>
      </c>
      <c r="Y41" s="172"/>
      <c r="Z41" s="173"/>
      <c r="AA41" s="119"/>
      <c r="AB41" s="172"/>
      <c r="AC41" s="173"/>
      <c r="AD41" s="119"/>
      <c r="AE41" s="172"/>
      <c r="AF41" s="174"/>
      <c r="AG41" s="121"/>
      <c r="AH41" s="197"/>
      <c r="AI41" s="197"/>
      <c r="AJ41" s="197"/>
      <c r="AK41" s="197"/>
      <c r="AL41" s="33"/>
      <c r="AM41" s="33"/>
    </row>
    <row r="42" spans="1:39" s="32" customFormat="1" ht="17.100000000000001" customHeight="1">
      <c r="B42" s="97">
        <v>26</v>
      </c>
      <c r="C42" s="192" t="s">
        <v>101</v>
      </c>
      <c r="D42" s="99" t="s">
        <v>102</v>
      </c>
      <c r="E42" s="97">
        <v>3</v>
      </c>
      <c r="F42" s="100"/>
      <c r="G42" s="194" t="s">
        <v>85</v>
      </c>
      <c r="H42" s="125">
        <v>30</v>
      </c>
      <c r="I42" s="151"/>
      <c r="J42" s="104">
        <v>30</v>
      </c>
      <c r="K42" s="104"/>
      <c r="L42" s="104"/>
      <c r="M42" s="107"/>
      <c r="N42" s="107"/>
      <c r="O42" s="106"/>
      <c r="P42" s="103"/>
      <c r="Q42" s="198"/>
      <c r="R42" s="119"/>
      <c r="S42" s="172"/>
      <c r="T42" s="173"/>
      <c r="U42" s="119"/>
      <c r="V42" s="172"/>
      <c r="W42" s="196"/>
      <c r="X42" s="177"/>
      <c r="Y42" s="172"/>
      <c r="Z42" s="173">
        <v>30</v>
      </c>
      <c r="AA42" s="119">
        <v>3</v>
      </c>
      <c r="AB42" s="172"/>
      <c r="AC42" s="173"/>
      <c r="AD42" s="119"/>
      <c r="AE42" s="172"/>
      <c r="AF42" s="174"/>
      <c r="AG42" s="121"/>
      <c r="AH42" s="197"/>
      <c r="AI42" s="197"/>
      <c r="AJ42" s="197"/>
      <c r="AK42" s="197"/>
      <c r="AL42" s="33"/>
      <c r="AM42" s="33"/>
    </row>
    <row r="43" spans="1:39" s="32" customFormat="1" ht="17.100000000000001" customHeight="1">
      <c r="B43" s="97">
        <v>27</v>
      </c>
      <c r="C43" s="192" t="s">
        <v>103</v>
      </c>
      <c r="D43" s="99" t="s">
        <v>104</v>
      </c>
      <c r="E43" s="97">
        <v>5</v>
      </c>
      <c r="F43" s="100" t="s">
        <v>85</v>
      </c>
      <c r="G43" s="194" t="s">
        <v>85</v>
      </c>
      <c r="H43" s="125">
        <v>60</v>
      </c>
      <c r="I43" s="151">
        <v>30</v>
      </c>
      <c r="J43" s="104">
        <v>30</v>
      </c>
      <c r="K43" s="104"/>
      <c r="L43" s="104"/>
      <c r="M43" s="107"/>
      <c r="N43" s="107"/>
      <c r="O43" s="106"/>
      <c r="P43" s="103"/>
      <c r="Q43" s="198"/>
      <c r="R43" s="119"/>
      <c r="S43" s="172"/>
      <c r="T43" s="173"/>
      <c r="U43" s="119"/>
      <c r="V43" s="172"/>
      <c r="W43" s="196"/>
      <c r="X43" s="177"/>
      <c r="Y43" s="172">
        <v>30</v>
      </c>
      <c r="Z43" s="173">
        <v>30</v>
      </c>
      <c r="AA43" s="119">
        <v>5</v>
      </c>
      <c r="AB43" s="172"/>
      <c r="AC43" s="173"/>
      <c r="AD43" s="119"/>
      <c r="AE43" s="172"/>
      <c r="AF43" s="174"/>
      <c r="AG43" s="121"/>
      <c r="AH43" s="197"/>
      <c r="AI43" s="197"/>
      <c r="AJ43" s="197"/>
      <c r="AK43" s="197"/>
      <c r="AL43" s="33"/>
      <c r="AM43" s="33"/>
    </row>
    <row r="44" spans="1:39" s="32" customFormat="1" ht="17.100000000000001" customHeight="1">
      <c r="B44" s="97">
        <v>28</v>
      </c>
      <c r="C44" s="192" t="s">
        <v>105</v>
      </c>
      <c r="D44" s="99" t="s">
        <v>106</v>
      </c>
      <c r="E44" s="97">
        <v>2</v>
      </c>
      <c r="F44" s="100"/>
      <c r="G44" s="194" t="s">
        <v>85</v>
      </c>
      <c r="H44" s="125">
        <v>30</v>
      </c>
      <c r="I44" s="151"/>
      <c r="J44" s="104"/>
      <c r="K44" s="104"/>
      <c r="L44" s="104">
        <v>30</v>
      </c>
      <c r="M44" s="107"/>
      <c r="N44" s="107"/>
      <c r="O44" s="106"/>
      <c r="P44" s="103"/>
      <c r="Q44" s="198"/>
      <c r="R44" s="119"/>
      <c r="S44" s="172"/>
      <c r="T44" s="173"/>
      <c r="U44" s="119"/>
      <c r="V44" s="172"/>
      <c r="W44" s="196"/>
      <c r="X44" s="177"/>
      <c r="Y44" s="172"/>
      <c r="Z44" s="173">
        <v>30</v>
      </c>
      <c r="AA44" s="119">
        <v>2</v>
      </c>
      <c r="AB44" s="172"/>
      <c r="AC44" s="173"/>
      <c r="AD44" s="119"/>
      <c r="AE44" s="172"/>
      <c r="AF44" s="174"/>
      <c r="AG44" s="121"/>
      <c r="AH44" s="197"/>
      <c r="AI44" s="197"/>
      <c r="AJ44" s="197"/>
      <c r="AK44" s="197"/>
      <c r="AL44" s="33"/>
      <c r="AM44" s="33"/>
    </row>
    <row r="45" spans="1:39" s="32" customFormat="1" ht="17.100000000000001" customHeight="1">
      <c r="B45" s="97">
        <v>29</v>
      </c>
      <c r="C45" s="192" t="s">
        <v>107</v>
      </c>
      <c r="D45" s="99" t="s">
        <v>108</v>
      </c>
      <c r="E45" s="97">
        <v>2</v>
      </c>
      <c r="F45" s="100"/>
      <c r="G45" s="194" t="s">
        <v>109</v>
      </c>
      <c r="H45" s="125">
        <v>30</v>
      </c>
      <c r="I45" s="151"/>
      <c r="J45" s="104"/>
      <c r="K45" s="104">
        <v>30</v>
      </c>
      <c r="L45" s="104"/>
      <c r="M45" s="107"/>
      <c r="N45" s="107"/>
      <c r="O45" s="106"/>
      <c r="P45" s="103"/>
      <c r="Q45" s="198"/>
      <c r="R45" s="119"/>
      <c r="S45" s="172"/>
      <c r="T45" s="173"/>
      <c r="U45" s="119"/>
      <c r="V45" s="172"/>
      <c r="W45" s="196"/>
      <c r="X45" s="177"/>
      <c r="Y45" s="172"/>
      <c r="Z45" s="173"/>
      <c r="AA45" s="119"/>
      <c r="AB45" s="172"/>
      <c r="AC45" s="173">
        <v>30</v>
      </c>
      <c r="AD45" s="119">
        <v>2</v>
      </c>
      <c r="AE45" s="172"/>
      <c r="AF45" s="174"/>
      <c r="AG45" s="121"/>
      <c r="AH45" s="197"/>
      <c r="AI45" s="197"/>
      <c r="AJ45" s="197"/>
      <c r="AK45" s="197"/>
      <c r="AL45" s="33"/>
      <c r="AM45" s="33"/>
    </row>
    <row r="46" spans="1:39" s="32" customFormat="1" ht="17.100000000000001" customHeight="1">
      <c r="B46" s="97">
        <v>30</v>
      </c>
      <c r="C46" s="192" t="s">
        <v>110</v>
      </c>
      <c r="D46" s="99" t="s">
        <v>111</v>
      </c>
      <c r="E46" s="97">
        <v>3</v>
      </c>
      <c r="F46" s="100"/>
      <c r="G46" s="194" t="s">
        <v>109</v>
      </c>
      <c r="H46" s="125">
        <v>30</v>
      </c>
      <c r="I46" s="151"/>
      <c r="J46" s="104">
        <v>30</v>
      </c>
      <c r="K46" s="104"/>
      <c r="L46" s="104"/>
      <c r="M46" s="107"/>
      <c r="N46" s="107"/>
      <c r="O46" s="106"/>
      <c r="P46" s="103"/>
      <c r="Q46" s="198"/>
      <c r="R46" s="119"/>
      <c r="S46" s="172"/>
      <c r="T46" s="173"/>
      <c r="U46" s="119"/>
      <c r="V46" s="172"/>
      <c r="W46" s="196"/>
      <c r="X46" s="177"/>
      <c r="Y46" s="172"/>
      <c r="Z46" s="173"/>
      <c r="AA46" s="119"/>
      <c r="AB46" s="172"/>
      <c r="AC46" s="173">
        <v>30</v>
      </c>
      <c r="AD46" s="119">
        <v>3</v>
      </c>
      <c r="AE46" s="172"/>
      <c r="AF46" s="174"/>
      <c r="AG46" s="121"/>
      <c r="AH46" s="197"/>
      <c r="AI46" s="197"/>
      <c r="AJ46" s="197"/>
      <c r="AK46" s="197"/>
      <c r="AL46" s="33"/>
      <c r="AM46" s="33"/>
    </row>
    <row r="47" spans="1:39" s="32" customFormat="1" ht="17.100000000000001" customHeight="1">
      <c r="B47" s="97">
        <v>31</v>
      </c>
      <c r="C47" s="192" t="s">
        <v>112</v>
      </c>
      <c r="D47" s="99" t="s">
        <v>113</v>
      </c>
      <c r="E47" s="97">
        <v>3</v>
      </c>
      <c r="F47" s="100" t="s">
        <v>109</v>
      </c>
      <c r="G47" s="194" t="s">
        <v>109</v>
      </c>
      <c r="H47" s="125">
        <v>25</v>
      </c>
      <c r="I47" s="151">
        <v>10</v>
      </c>
      <c r="J47" s="104">
        <v>15</v>
      </c>
      <c r="K47" s="104"/>
      <c r="L47" s="104"/>
      <c r="M47" s="107"/>
      <c r="N47" s="107"/>
      <c r="O47" s="106"/>
      <c r="P47" s="103"/>
      <c r="Q47" s="198"/>
      <c r="R47" s="119"/>
      <c r="S47" s="172"/>
      <c r="T47" s="173"/>
      <c r="U47" s="119"/>
      <c r="V47" s="172"/>
      <c r="W47" s="196"/>
      <c r="X47" s="177"/>
      <c r="Y47" s="172"/>
      <c r="Z47" s="173"/>
      <c r="AA47" s="119"/>
      <c r="AB47" s="172">
        <v>10</v>
      </c>
      <c r="AC47" s="173">
        <v>15</v>
      </c>
      <c r="AD47" s="119">
        <v>3</v>
      </c>
      <c r="AE47" s="172"/>
      <c r="AF47" s="174"/>
      <c r="AG47" s="121"/>
      <c r="AH47" s="197"/>
      <c r="AI47" s="197"/>
      <c r="AJ47" s="197"/>
      <c r="AK47" s="197"/>
      <c r="AL47" s="33"/>
      <c r="AM47" s="33"/>
    </row>
    <row r="48" spans="1:39" s="32" customFormat="1" ht="17.100000000000001" customHeight="1">
      <c r="B48" s="97">
        <v>32</v>
      </c>
      <c r="C48" s="192" t="s">
        <v>114</v>
      </c>
      <c r="D48" s="99" t="s">
        <v>115</v>
      </c>
      <c r="E48" s="97">
        <v>3</v>
      </c>
      <c r="F48" s="100"/>
      <c r="G48" s="194" t="s">
        <v>109</v>
      </c>
      <c r="H48" s="125">
        <v>30</v>
      </c>
      <c r="I48" s="151"/>
      <c r="J48" s="104">
        <v>30</v>
      </c>
      <c r="K48" s="104"/>
      <c r="L48" s="104"/>
      <c r="M48" s="107"/>
      <c r="N48" s="107"/>
      <c r="O48" s="106"/>
      <c r="P48" s="103"/>
      <c r="Q48" s="198"/>
      <c r="R48" s="119"/>
      <c r="S48" s="172"/>
      <c r="T48" s="173"/>
      <c r="U48" s="119"/>
      <c r="V48" s="172"/>
      <c r="W48" s="196"/>
      <c r="X48" s="177"/>
      <c r="Y48" s="172"/>
      <c r="Z48" s="173"/>
      <c r="AA48" s="119"/>
      <c r="AB48" s="172"/>
      <c r="AC48" s="173">
        <v>30</v>
      </c>
      <c r="AD48" s="119">
        <v>3</v>
      </c>
      <c r="AE48" s="172"/>
      <c r="AF48" s="174"/>
      <c r="AG48" s="122"/>
      <c r="AH48" s="197"/>
      <c r="AI48" s="197"/>
      <c r="AJ48" s="197"/>
      <c r="AK48" s="197"/>
      <c r="AL48" s="33"/>
      <c r="AM48" s="33"/>
    </row>
    <row r="49" spans="1:39" s="32" customFormat="1" ht="17.100000000000001" customHeight="1">
      <c r="B49" s="97">
        <v>33</v>
      </c>
      <c r="C49" s="192" t="s">
        <v>116</v>
      </c>
      <c r="D49" s="99" t="s">
        <v>117</v>
      </c>
      <c r="E49" s="97">
        <v>2</v>
      </c>
      <c r="F49" s="100"/>
      <c r="G49" s="194" t="s">
        <v>109</v>
      </c>
      <c r="H49" s="125">
        <v>15</v>
      </c>
      <c r="I49" s="151"/>
      <c r="J49" s="104">
        <v>15</v>
      </c>
      <c r="K49" s="104"/>
      <c r="L49" s="104"/>
      <c r="M49" s="107"/>
      <c r="N49" s="107"/>
      <c r="O49" s="106"/>
      <c r="P49" s="103"/>
      <c r="Q49" s="198"/>
      <c r="R49" s="119"/>
      <c r="S49" s="172"/>
      <c r="T49" s="173"/>
      <c r="U49" s="119"/>
      <c r="V49" s="172"/>
      <c r="W49" s="196"/>
      <c r="X49" s="177"/>
      <c r="Y49" s="172"/>
      <c r="Z49" s="173"/>
      <c r="AA49" s="119"/>
      <c r="AB49" s="172"/>
      <c r="AC49" s="173">
        <v>15</v>
      </c>
      <c r="AD49" s="119">
        <v>2</v>
      </c>
      <c r="AE49" s="172"/>
      <c r="AF49" s="174"/>
      <c r="AG49" s="122"/>
      <c r="AH49" s="197"/>
      <c r="AI49" s="197"/>
      <c r="AJ49" s="197"/>
      <c r="AK49" s="197"/>
      <c r="AL49" s="33"/>
      <c r="AM49" s="33"/>
    </row>
    <row r="50" spans="1:39" s="32" customFormat="1" ht="17.100000000000001" customHeight="1">
      <c r="B50" s="97">
        <v>34</v>
      </c>
      <c r="C50" s="192" t="s">
        <v>118</v>
      </c>
      <c r="D50" s="99" t="s">
        <v>119</v>
      </c>
      <c r="E50" s="97">
        <v>3</v>
      </c>
      <c r="F50" s="100"/>
      <c r="G50" s="194" t="s">
        <v>109</v>
      </c>
      <c r="H50" s="125">
        <v>30</v>
      </c>
      <c r="I50" s="151"/>
      <c r="J50" s="104"/>
      <c r="K50" s="232">
        <v>30</v>
      </c>
      <c r="L50" s="104"/>
      <c r="M50" s="107"/>
      <c r="N50" s="107"/>
      <c r="O50" s="106"/>
      <c r="P50" s="103"/>
      <c r="Q50" s="198"/>
      <c r="R50" s="119"/>
      <c r="S50" s="172"/>
      <c r="T50" s="173"/>
      <c r="U50" s="119"/>
      <c r="V50" s="172"/>
      <c r="W50" s="196"/>
      <c r="X50" s="177"/>
      <c r="Y50" s="172"/>
      <c r="Z50" s="173"/>
      <c r="AA50" s="119"/>
      <c r="AB50" s="172"/>
      <c r="AC50" s="173">
        <v>30</v>
      </c>
      <c r="AD50" s="119">
        <v>3</v>
      </c>
      <c r="AE50" s="172"/>
      <c r="AF50" s="174"/>
      <c r="AG50" s="122"/>
      <c r="AH50" s="197"/>
      <c r="AI50" s="197"/>
      <c r="AJ50" s="197"/>
      <c r="AK50" s="197"/>
      <c r="AL50" s="33"/>
      <c r="AM50" s="33"/>
    </row>
    <row r="51" spans="1:39" s="32" customFormat="1" ht="17.100000000000001" customHeight="1" thickBot="1">
      <c r="B51" s="97">
        <v>35</v>
      </c>
      <c r="C51" s="192" t="s">
        <v>120</v>
      </c>
      <c r="D51" s="99" t="s">
        <v>121</v>
      </c>
      <c r="E51" s="97">
        <v>2</v>
      </c>
      <c r="F51" s="100"/>
      <c r="G51" s="194" t="s">
        <v>88</v>
      </c>
      <c r="H51" s="125">
        <v>30</v>
      </c>
      <c r="I51" s="151"/>
      <c r="J51" s="104">
        <v>30</v>
      </c>
      <c r="K51" s="104"/>
      <c r="L51" s="104"/>
      <c r="M51" s="107"/>
      <c r="N51" s="107"/>
      <c r="O51" s="116"/>
      <c r="P51" s="151"/>
      <c r="Q51" s="199"/>
      <c r="R51" s="119"/>
      <c r="S51" s="172"/>
      <c r="T51" s="173"/>
      <c r="U51" s="119"/>
      <c r="V51" s="172"/>
      <c r="W51" s="196"/>
      <c r="X51" s="177"/>
      <c r="Y51" s="172"/>
      <c r="Z51" s="173"/>
      <c r="AA51" s="119"/>
      <c r="AB51" s="172"/>
      <c r="AC51" s="173"/>
      <c r="AD51" s="119"/>
      <c r="AE51" s="172"/>
      <c r="AF51" s="174">
        <v>30</v>
      </c>
      <c r="AG51" s="123">
        <v>2</v>
      </c>
      <c r="AH51" s="197"/>
      <c r="AI51" s="197"/>
      <c r="AJ51" s="197"/>
      <c r="AK51" s="197"/>
      <c r="AL51" s="33"/>
      <c r="AM51" s="33"/>
    </row>
    <row r="52" spans="1:39" s="34" customFormat="1" ht="16.5" customHeight="1" thickTop="1" thickBot="1">
      <c r="B52" s="383" t="s">
        <v>18</v>
      </c>
      <c r="C52" s="361"/>
      <c r="D52" s="159"/>
      <c r="E52" s="160">
        <f>SUM(E36:E51)</f>
        <v>45</v>
      </c>
      <c r="F52" s="161"/>
      <c r="G52" s="161"/>
      <c r="H52" s="160">
        <f>SUM(H36:H51)</f>
        <v>490</v>
      </c>
      <c r="I52" s="162">
        <f t="shared" ref="I52:AG52" si="3">SUM(I36:I51)</f>
        <v>55</v>
      </c>
      <c r="J52" s="163">
        <f t="shared" si="3"/>
        <v>345</v>
      </c>
      <c r="K52" s="163">
        <f t="shared" si="3"/>
        <v>60</v>
      </c>
      <c r="L52" s="163">
        <f t="shared" si="3"/>
        <v>30</v>
      </c>
      <c r="M52" s="163">
        <f t="shared" si="3"/>
        <v>0</v>
      </c>
      <c r="N52" s="163">
        <f t="shared" si="3"/>
        <v>0</v>
      </c>
      <c r="O52" s="164">
        <f t="shared" si="3"/>
        <v>0</v>
      </c>
      <c r="P52" s="162">
        <f t="shared" si="3"/>
        <v>0</v>
      </c>
      <c r="Q52" s="182">
        <f t="shared" si="3"/>
        <v>60</v>
      </c>
      <c r="R52" s="180">
        <f t="shared" si="3"/>
        <v>6</v>
      </c>
      <c r="S52" s="181">
        <f t="shared" si="3"/>
        <v>0</v>
      </c>
      <c r="T52" s="182">
        <f t="shared" si="3"/>
        <v>45</v>
      </c>
      <c r="U52" s="180">
        <f t="shared" si="3"/>
        <v>3</v>
      </c>
      <c r="V52" s="181">
        <f t="shared" si="3"/>
        <v>15</v>
      </c>
      <c r="W52" s="182">
        <f t="shared" si="3"/>
        <v>60</v>
      </c>
      <c r="X52" s="180">
        <f t="shared" si="3"/>
        <v>8</v>
      </c>
      <c r="Y52" s="181">
        <f t="shared" si="3"/>
        <v>30</v>
      </c>
      <c r="Z52" s="182">
        <f t="shared" si="3"/>
        <v>90</v>
      </c>
      <c r="AA52" s="180">
        <f t="shared" si="3"/>
        <v>10</v>
      </c>
      <c r="AB52" s="181">
        <f t="shared" si="3"/>
        <v>10</v>
      </c>
      <c r="AC52" s="182">
        <f t="shared" si="3"/>
        <v>150</v>
      </c>
      <c r="AD52" s="180">
        <f t="shared" si="3"/>
        <v>16</v>
      </c>
      <c r="AE52" s="181">
        <f t="shared" si="3"/>
        <v>0</v>
      </c>
      <c r="AF52" s="183">
        <f t="shared" si="3"/>
        <v>30</v>
      </c>
      <c r="AG52" s="184">
        <f t="shared" si="3"/>
        <v>2</v>
      </c>
      <c r="AH52" s="200"/>
      <c r="AI52" s="200"/>
      <c r="AJ52" s="200"/>
      <c r="AK52" s="200"/>
      <c r="AL52" s="35"/>
      <c r="AM52" s="35"/>
    </row>
    <row r="53" spans="1:39" s="31" customFormat="1" ht="17.100000000000001" customHeight="1" thickTop="1" thickBot="1">
      <c r="A53" s="29"/>
      <c r="B53" s="357" t="s">
        <v>202</v>
      </c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6"/>
      <c r="AH53" s="197"/>
      <c r="AI53" s="197"/>
      <c r="AJ53" s="197"/>
      <c r="AK53" s="197"/>
      <c r="AL53" s="30"/>
      <c r="AM53" s="30"/>
    </row>
    <row r="54" spans="1:39" s="32" customFormat="1" ht="17.100000000000001" customHeight="1" thickTop="1">
      <c r="B54" s="97">
        <v>36</v>
      </c>
      <c r="C54" s="98" t="s">
        <v>146</v>
      </c>
      <c r="D54" s="99"/>
      <c r="E54" s="97">
        <v>3</v>
      </c>
      <c r="F54" s="100"/>
      <c r="G54" s="100" t="s">
        <v>59</v>
      </c>
      <c r="H54" s="102">
        <v>30</v>
      </c>
      <c r="I54" s="103"/>
      <c r="J54" s="104"/>
      <c r="K54" s="130">
        <v>30</v>
      </c>
      <c r="L54" s="104"/>
      <c r="M54" s="104"/>
      <c r="N54" s="104"/>
      <c r="O54" s="104"/>
      <c r="P54" s="103"/>
      <c r="Q54" s="106">
        <v>30</v>
      </c>
      <c r="R54" s="119">
        <v>3</v>
      </c>
      <c r="S54" s="172"/>
      <c r="T54" s="173"/>
      <c r="U54" s="119"/>
      <c r="V54" s="172"/>
      <c r="W54" s="196"/>
      <c r="X54" s="177"/>
      <c r="Y54" s="172"/>
      <c r="Z54" s="173"/>
      <c r="AA54" s="119"/>
      <c r="AB54" s="172"/>
      <c r="AC54" s="173"/>
      <c r="AD54" s="119"/>
      <c r="AE54" s="172"/>
      <c r="AF54" s="174"/>
      <c r="AG54" s="318"/>
      <c r="AH54" s="197"/>
      <c r="AI54" s="197"/>
      <c r="AJ54" s="197"/>
      <c r="AK54" s="197"/>
      <c r="AL54" s="33"/>
      <c r="AM54" s="33"/>
    </row>
    <row r="55" spans="1:39" s="32" customFormat="1" ht="17.100000000000001" customHeight="1">
      <c r="B55" s="97">
        <v>37</v>
      </c>
      <c r="C55" s="98" t="s">
        <v>158</v>
      </c>
      <c r="D55" s="99"/>
      <c r="E55" s="97">
        <v>3</v>
      </c>
      <c r="F55" s="100"/>
      <c r="G55" s="100" t="s">
        <v>73</v>
      </c>
      <c r="H55" s="102">
        <v>30</v>
      </c>
      <c r="I55" s="103"/>
      <c r="J55" s="104"/>
      <c r="K55" s="130">
        <v>30</v>
      </c>
      <c r="L55" s="104"/>
      <c r="M55" s="104"/>
      <c r="N55" s="104"/>
      <c r="O55" s="104"/>
      <c r="P55" s="103"/>
      <c r="Q55" s="106"/>
      <c r="R55" s="119"/>
      <c r="S55" s="172"/>
      <c r="T55" s="173">
        <v>30</v>
      </c>
      <c r="U55" s="119">
        <v>3</v>
      </c>
      <c r="V55" s="172"/>
      <c r="W55" s="196"/>
      <c r="X55" s="177"/>
      <c r="Y55" s="172"/>
      <c r="Z55" s="173"/>
      <c r="AA55" s="119"/>
      <c r="AB55" s="172"/>
      <c r="AC55" s="173"/>
      <c r="AD55" s="119"/>
      <c r="AE55" s="172"/>
      <c r="AF55" s="174"/>
      <c r="AG55" s="121"/>
      <c r="AH55" s="197"/>
      <c r="AI55" s="197"/>
      <c r="AJ55" s="197"/>
      <c r="AK55" s="197"/>
      <c r="AL55" s="33"/>
      <c r="AM55" s="33"/>
    </row>
    <row r="56" spans="1:39" s="32" customFormat="1" ht="17.100000000000001" customHeight="1">
      <c r="B56" s="97">
        <v>38</v>
      </c>
      <c r="C56" s="98" t="s">
        <v>147</v>
      </c>
      <c r="D56" s="99"/>
      <c r="E56" s="97">
        <v>3</v>
      </c>
      <c r="F56" s="100"/>
      <c r="G56" s="100" t="s">
        <v>73</v>
      </c>
      <c r="H56" s="102">
        <v>30</v>
      </c>
      <c r="I56" s="103"/>
      <c r="J56" s="104"/>
      <c r="K56" s="130">
        <v>30</v>
      </c>
      <c r="L56" s="104"/>
      <c r="M56" s="104"/>
      <c r="N56" s="104"/>
      <c r="O56" s="104"/>
      <c r="P56" s="103"/>
      <c r="Q56" s="106"/>
      <c r="R56" s="119"/>
      <c r="S56" s="172"/>
      <c r="T56" s="173">
        <v>30</v>
      </c>
      <c r="U56" s="119">
        <v>3</v>
      </c>
      <c r="V56" s="172"/>
      <c r="W56" s="196"/>
      <c r="X56" s="177"/>
      <c r="Y56" s="172"/>
      <c r="Z56" s="173"/>
      <c r="AA56" s="119"/>
      <c r="AB56" s="172"/>
      <c r="AC56" s="173"/>
      <c r="AD56" s="119"/>
      <c r="AE56" s="172"/>
      <c r="AF56" s="174"/>
      <c r="AG56" s="121"/>
      <c r="AH56" s="197"/>
      <c r="AI56" s="197"/>
      <c r="AJ56" s="197"/>
      <c r="AK56" s="197"/>
      <c r="AL56" s="33"/>
      <c r="AM56" s="33"/>
    </row>
    <row r="57" spans="1:39" s="32" customFormat="1" ht="17.100000000000001" customHeight="1">
      <c r="B57" s="97">
        <v>39</v>
      </c>
      <c r="C57" s="98" t="s">
        <v>148</v>
      </c>
      <c r="D57" s="99"/>
      <c r="E57" s="97">
        <v>3</v>
      </c>
      <c r="F57" s="100"/>
      <c r="G57" s="100" t="s">
        <v>78</v>
      </c>
      <c r="H57" s="102">
        <v>30</v>
      </c>
      <c r="I57" s="103"/>
      <c r="J57" s="104"/>
      <c r="K57" s="130">
        <v>30</v>
      </c>
      <c r="L57" s="104"/>
      <c r="M57" s="104"/>
      <c r="N57" s="104"/>
      <c r="O57" s="104"/>
      <c r="P57" s="103"/>
      <c r="Q57" s="106"/>
      <c r="R57" s="119"/>
      <c r="S57" s="172"/>
      <c r="T57" s="173"/>
      <c r="U57" s="119"/>
      <c r="V57" s="172"/>
      <c r="W57" s="196">
        <v>30</v>
      </c>
      <c r="X57" s="177">
        <v>3</v>
      </c>
      <c r="Y57" s="172"/>
      <c r="Z57" s="173"/>
      <c r="AA57" s="119"/>
      <c r="AB57" s="172"/>
      <c r="AC57" s="173"/>
      <c r="AD57" s="119"/>
      <c r="AE57" s="172"/>
      <c r="AF57" s="174"/>
      <c r="AG57" s="121"/>
      <c r="AH57" s="197"/>
      <c r="AI57" s="197"/>
      <c r="AJ57" s="197"/>
      <c r="AK57" s="197"/>
      <c r="AL57" s="33"/>
      <c r="AM57" s="33"/>
    </row>
    <row r="58" spans="1:39" s="32" customFormat="1" ht="17.100000000000001" customHeight="1">
      <c r="B58" s="97">
        <v>40</v>
      </c>
      <c r="C58" s="98" t="s">
        <v>149</v>
      </c>
      <c r="D58" s="99"/>
      <c r="E58" s="97">
        <v>3</v>
      </c>
      <c r="F58" s="100"/>
      <c r="G58" s="100" t="s">
        <v>78</v>
      </c>
      <c r="H58" s="102">
        <v>30</v>
      </c>
      <c r="I58" s="103"/>
      <c r="J58" s="104"/>
      <c r="K58" s="130">
        <v>30</v>
      </c>
      <c r="L58" s="104"/>
      <c r="M58" s="104"/>
      <c r="N58" s="104"/>
      <c r="O58" s="104"/>
      <c r="P58" s="103"/>
      <c r="Q58" s="106"/>
      <c r="R58" s="119"/>
      <c r="S58" s="172"/>
      <c r="T58" s="173"/>
      <c r="U58" s="119"/>
      <c r="V58" s="172"/>
      <c r="W58" s="196">
        <v>30</v>
      </c>
      <c r="X58" s="177">
        <v>3</v>
      </c>
      <c r="Y58" s="172"/>
      <c r="Z58" s="173"/>
      <c r="AA58" s="119"/>
      <c r="AB58" s="172"/>
      <c r="AC58" s="173"/>
      <c r="AD58" s="119"/>
      <c r="AE58" s="172"/>
      <c r="AF58" s="174"/>
      <c r="AG58" s="121"/>
      <c r="AH58" s="197"/>
      <c r="AI58" s="197"/>
      <c r="AJ58" s="197"/>
      <c r="AK58" s="197"/>
      <c r="AL58" s="33"/>
      <c r="AM58" s="33"/>
    </row>
    <row r="59" spans="1:39" s="32" customFormat="1" ht="17.100000000000001" customHeight="1">
      <c r="B59" s="97">
        <v>41</v>
      </c>
      <c r="C59" s="98" t="s">
        <v>150</v>
      </c>
      <c r="D59" s="99"/>
      <c r="E59" s="97">
        <v>3</v>
      </c>
      <c r="F59" s="100"/>
      <c r="G59" s="100" t="s">
        <v>85</v>
      </c>
      <c r="H59" s="102">
        <v>30</v>
      </c>
      <c r="I59" s="103"/>
      <c r="J59" s="104"/>
      <c r="K59" s="130">
        <v>30</v>
      </c>
      <c r="L59" s="104"/>
      <c r="M59" s="104"/>
      <c r="N59" s="104"/>
      <c r="O59" s="104"/>
      <c r="P59" s="103"/>
      <c r="Q59" s="106"/>
      <c r="R59" s="119"/>
      <c r="S59" s="172"/>
      <c r="T59" s="173"/>
      <c r="U59" s="119"/>
      <c r="V59" s="172"/>
      <c r="W59" s="196"/>
      <c r="X59" s="177"/>
      <c r="Y59" s="172"/>
      <c r="Z59" s="173">
        <v>30</v>
      </c>
      <c r="AA59" s="119">
        <v>3</v>
      </c>
      <c r="AB59" s="172"/>
      <c r="AC59" s="173"/>
      <c r="AD59" s="119"/>
      <c r="AE59" s="172"/>
      <c r="AF59" s="174"/>
      <c r="AG59" s="121"/>
      <c r="AH59" s="197"/>
      <c r="AI59" s="197"/>
      <c r="AJ59" s="197"/>
      <c r="AK59" s="197"/>
      <c r="AL59" s="33"/>
      <c r="AM59" s="33"/>
    </row>
    <row r="60" spans="1:39" s="32" customFormat="1" ht="17.100000000000001" customHeight="1">
      <c r="B60" s="97">
        <v>42</v>
      </c>
      <c r="C60" s="98" t="s">
        <v>151</v>
      </c>
      <c r="D60" s="99"/>
      <c r="E60" s="97">
        <v>3</v>
      </c>
      <c r="F60" s="100"/>
      <c r="G60" s="100" t="s">
        <v>85</v>
      </c>
      <c r="H60" s="102">
        <v>30</v>
      </c>
      <c r="I60" s="103"/>
      <c r="J60" s="104"/>
      <c r="K60" s="130">
        <v>30</v>
      </c>
      <c r="L60" s="104"/>
      <c r="M60" s="104"/>
      <c r="N60" s="104"/>
      <c r="O60" s="104"/>
      <c r="P60" s="103"/>
      <c r="Q60" s="106"/>
      <c r="R60" s="119"/>
      <c r="S60" s="172"/>
      <c r="T60" s="173"/>
      <c r="U60" s="119"/>
      <c r="V60" s="172"/>
      <c r="W60" s="196"/>
      <c r="X60" s="177"/>
      <c r="Y60" s="172"/>
      <c r="Z60" s="173">
        <v>30</v>
      </c>
      <c r="AA60" s="119">
        <v>3</v>
      </c>
      <c r="AB60" s="172"/>
      <c r="AC60" s="173"/>
      <c r="AD60" s="119"/>
      <c r="AE60" s="172"/>
      <c r="AF60" s="174"/>
      <c r="AG60" s="122"/>
      <c r="AH60" s="197"/>
      <c r="AI60" s="197"/>
      <c r="AJ60" s="197"/>
      <c r="AK60" s="197"/>
      <c r="AL60" s="33"/>
      <c r="AM60" s="33"/>
    </row>
    <row r="61" spans="1:39" s="32" customFormat="1" ht="17.100000000000001" customHeight="1">
      <c r="B61" s="97">
        <v>43</v>
      </c>
      <c r="C61" s="98" t="s">
        <v>152</v>
      </c>
      <c r="D61" s="99"/>
      <c r="E61" s="97">
        <v>3</v>
      </c>
      <c r="F61" s="100"/>
      <c r="G61" s="100" t="s">
        <v>109</v>
      </c>
      <c r="H61" s="102">
        <v>30</v>
      </c>
      <c r="I61" s="103"/>
      <c r="J61" s="104"/>
      <c r="K61" s="130">
        <v>30</v>
      </c>
      <c r="L61" s="104"/>
      <c r="M61" s="104"/>
      <c r="N61" s="104"/>
      <c r="O61" s="104"/>
      <c r="P61" s="103"/>
      <c r="Q61" s="106"/>
      <c r="R61" s="119"/>
      <c r="S61" s="172"/>
      <c r="T61" s="173"/>
      <c r="U61" s="119"/>
      <c r="V61" s="172"/>
      <c r="W61" s="196"/>
      <c r="X61" s="177"/>
      <c r="Y61" s="172"/>
      <c r="Z61" s="173"/>
      <c r="AA61" s="119"/>
      <c r="AB61" s="172"/>
      <c r="AC61" s="173">
        <v>30</v>
      </c>
      <c r="AD61" s="119">
        <v>3</v>
      </c>
      <c r="AE61" s="172"/>
      <c r="AF61" s="174"/>
      <c r="AG61" s="122"/>
      <c r="AH61" s="197"/>
      <c r="AI61" s="197"/>
      <c r="AJ61" s="197"/>
      <c r="AK61" s="197"/>
      <c r="AL61" s="33"/>
      <c r="AM61" s="33"/>
    </row>
    <row r="62" spans="1:39" s="32" customFormat="1" ht="17.100000000000001" customHeight="1">
      <c r="B62" s="97">
        <v>44</v>
      </c>
      <c r="C62" s="98" t="s">
        <v>147</v>
      </c>
      <c r="D62" s="99"/>
      <c r="E62" s="97">
        <v>3</v>
      </c>
      <c r="F62" s="100"/>
      <c r="G62" s="100" t="s">
        <v>109</v>
      </c>
      <c r="H62" s="102">
        <v>30</v>
      </c>
      <c r="I62" s="103"/>
      <c r="J62" s="104"/>
      <c r="K62" s="130">
        <v>30</v>
      </c>
      <c r="L62" s="104"/>
      <c r="M62" s="104"/>
      <c r="N62" s="104"/>
      <c r="O62" s="104"/>
      <c r="P62" s="103"/>
      <c r="Q62" s="106"/>
      <c r="R62" s="119"/>
      <c r="S62" s="172"/>
      <c r="T62" s="173"/>
      <c r="U62" s="119"/>
      <c r="V62" s="172"/>
      <c r="W62" s="196"/>
      <c r="X62" s="177"/>
      <c r="Y62" s="172"/>
      <c r="Z62" s="173"/>
      <c r="AA62" s="119"/>
      <c r="AB62" s="172"/>
      <c r="AC62" s="173">
        <v>30</v>
      </c>
      <c r="AD62" s="119">
        <v>3</v>
      </c>
      <c r="AE62" s="172"/>
      <c r="AF62" s="174"/>
      <c r="AG62" s="122"/>
      <c r="AH62" s="197"/>
      <c r="AI62" s="197"/>
      <c r="AJ62" s="197"/>
      <c r="AK62" s="197"/>
      <c r="AL62" s="33"/>
      <c r="AM62" s="33"/>
    </row>
    <row r="63" spans="1:39" s="32" customFormat="1" ht="17.100000000000001" customHeight="1" thickBot="1">
      <c r="B63" s="97">
        <v>45</v>
      </c>
      <c r="C63" s="98" t="s">
        <v>146</v>
      </c>
      <c r="D63" s="99"/>
      <c r="E63" s="97">
        <v>3</v>
      </c>
      <c r="F63" s="100"/>
      <c r="G63" s="100" t="s">
        <v>88</v>
      </c>
      <c r="H63" s="102">
        <v>30</v>
      </c>
      <c r="I63" s="103"/>
      <c r="J63" s="104"/>
      <c r="K63" s="130">
        <v>30</v>
      </c>
      <c r="L63" s="104"/>
      <c r="M63" s="104"/>
      <c r="N63" s="104"/>
      <c r="O63" s="104"/>
      <c r="P63" s="103"/>
      <c r="Q63" s="106"/>
      <c r="R63" s="119"/>
      <c r="S63" s="172"/>
      <c r="T63" s="173"/>
      <c r="U63" s="119"/>
      <c r="V63" s="172"/>
      <c r="W63" s="196"/>
      <c r="X63" s="177"/>
      <c r="Y63" s="172"/>
      <c r="Z63" s="173"/>
      <c r="AA63" s="119"/>
      <c r="AB63" s="172"/>
      <c r="AC63" s="173"/>
      <c r="AD63" s="119"/>
      <c r="AE63" s="172"/>
      <c r="AF63" s="174">
        <v>30</v>
      </c>
      <c r="AG63" s="123">
        <v>3</v>
      </c>
      <c r="AH63" s="197"/>
      <c r="AI63" s="197"/>
      <c r="AJ63" s="197"/>
      <c r="AK63" s="197"/>
      <c r="AL63" s="33"/>
      <c r="AM63" s="33"/>
    </row>
    <row r="64" spans="1:39" s="34" customFormat="1" ht="17.100000000000001" customHeight="1" thickTop="1" thickBot="1">
      <c r="B64" s="360" t="s">
        <v>18</v>
      </c>
      <c r="C64" s="361"/>
      <c r="D64" s="159"/>
      <c r="E64" s="160">
        <f>SUM(E54:E63)</f>
        <v>30</v>
      </c>
      <c r="F64" s="161"/>
      <c r="G64" s="161"/>
      <c r="H64" s="160">
        <f>SUM(H54:H63)</f>
        <v>300</v>
      </c>
      <c r="I64" s="162">
        <f t="shared" ref="I64:AG64" si="4">SUM(I54:I63)</f>
        <v>0</v>
      </c>
      <c r="J64" s="163">
        <f t="shared" si="4"/>
        <v>0</v>
      </c>
      <c r="K64" s="163">
        <f t="shared" si="4"/>
        <v>300</v>
      </c>
      <c r="L64" s="163">
        <f t="shared" si="4"/>
        <v>0</v>
      </c>
      <c r="M64" s="163">
        <f t="shared" si="4"/>
        <v>0</v>
      </c>
      <c r="N64" s="163">
        <f t="shared" si="4"/>
        <v>0</v>
      </c>
      <c r="O64" s="163">
        <f t="shared" si="4"/>
        <v>0</v>
      </c>
      <c r="P64" s="162">
        <f t="shared" si="4"/>
        <v>0</v>
      </c>
      <c r="Q64" s="164">
        <f t="shared" si="4"/>
        <v>30</v>
      </c>
      <c r="R64" s="180">
        <f t="shared" si="4"/>
        <v>3</v>
      </c>
      <c r="S64" s="181">
        <f t="shared" si="4"/>
        <v>0</v>
      </c>
      <c r="T64" s="182">
        <f t="shared" si="4"/>
        <v>60</v>
      </c>
      <c r="U64" s="180">
        <f t="shared" si="4"/>
        <v>6</v>
      </c>
      <c r="V64" s="181">
        <f t="shared" si="4"/>
        <v>0</v>
      </c>
      <c r="W64" s="182">
        <f t="shared" si="4"/>
        <v>60</v>
      </c>
      <c r="X64" s="180">
        <f t="shared" si="4"/>
        <v>6</v>
      </c>
      <c r="Y64" s="181">
        <f t="shared" si="4"/>
        <v>0</v>
      </c>
      <c r="Z64" s="182">
        <f t="shared" si="4"/>
        <v>60</v>
      </c>
      <c r="AA64" s="180">
        <f t="shared" si="4"/>
        <v>6</v>
      </c>
      <c r="AB64" s="181">
        <f t="shared" si="4"/>
        <v>0</v>
      </c>
      <c r="AC64" s="182">
        <f t="shared" si="4"/>
        <v>60</v>
      </c>
      <c r="AD64" s="180">
        <f t="shared" si="4"/>
        <v>6</v>
      </c>
      <c r="AE64" s="181">
        <f t="shared" si="4"/>
        <v>0</v>
      </c>
      <c r="AF64" s="183">
        <f t="shared" si="4"/>
        <v>30</v>
      </c>
      <c r="AG64" s="184">
        <f t="shared" si="4"/>
        <v>3</v>
      </c>
      <c r="AH64" s="200"/>
      <c r="AI64" s="200"/>
      <c r="AJ64" s="200"/>
      <c r="AK64" s="200"/>
      <c r="AL64" s="35"/>
      <c r="AM64" s="35"/>
    </row>
    <row r="65" spans="1:39" s="31" customFormat="1" ht="17.100000000000001" customHeight="1" thickTop="1" thickBot="1">
      <c r="A65" s="29"/>
      <c r="B65" s="336" t="s">
        <v>203</v>
      </c>
      <c r="C65" s="337"/>
      <c r="D65" s="337"/>
      <c r="E65" s="337"/>
      <c r="F65" s="87"/>
      <c r="G65" s="87"/>
      <c r="H65" s="87"/>
      <c r="I65" s="87"/>
      <c r="J65" s="87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6"/>
      <c r="X65" s="46"/>
      <c r="Y65" s="44"/>
      <c r="Z65" s="44"/>
      <c r="AA65" s="44"/>
      <c r="AB65" s="44"/>
      <c r="AC65" s="44"/>
      <c r="AD65" s="44"/>
      <c r="AE65" s="44"/>
      <c r="AF65" s="44"/>
      <c r="AG65" s="316"/>
      <c r="AH65" s="197"/>
      <c r="AI65" s="197"/>
      <c r="AJ65" s="197"/>
      <c r="AK65" s="197"/>
      <c r="AL65" s="30"/>
      <c r="AM65" s="30"/>
    </row>
    <row r="66" spans="1:39" s="32" customFormat="1" ht="17.100000000000001" customHeight="1" thickTop="1" thickBot="1">
      <c r="B66" s="97">
        <v>46</v>
      </c>
      <c r="C66" s="98" t="s">
        <v>153</v>
      </c>
      <c r="D66" s="99" t="s">
        <v>154</v>
      </c>
      <c r="E66" s="97">
        <v>22</v>
      </c>
      <c r="F66" s="100"/>
      <c r="G66" s="100" t="s">
        <v>88</v>
      </c>
      <c r="H66" s="102">
        <v>60</v>
      </c>
      <c r="I66" s="103"/>
      <c r="J66" s="104"/>
      <c r="K66" s="104"/>
      <c r="L66" s="104"/>
      <c r="M66" s="104"/>
      <c r="N66" s="104">
        <v>60</v>
      </c>
      <c r="O66" s="104"/>
      <c r="P66" s="103"/>
      <c r="Q66" s="106"/>
      <c r="R66" s="119"/>
      <c r="S66" s="172"/>
      <c r="T66" s="173"/>
      <c r="U66" s="119"/>
      <c r="V66" s="172"/>
      <c r="W66" s="196"/>
      <c r="X66" s="177"/>
      <c r="Y66" s="172"/>
      <c r="Z66" s="173"/>
      <c r="AA66" s="119"/>
      <c r="AB66" s="172"/>
      <c r="AC66" s="173">
        <v>30</v>
      </c>
      <c r="AD66" s="119"/>
      <c r="AE66" s="172"/>
      <c r="AF66" s="174">
        <v>30</v>
      </c>
      <c r="AG66" s="317">
        <v>22</v>
      </c>
      <c r="AH66" s="197"/>
      <c r="AI66" s="197"/>
      <c r="AJ66" s="197"/>
      <c r="AK66" s="197"/>
      <c r="AL66" s="33"/>
      <c r="AM66" s="33"/>
    </row>
    <row r="67" spans="1:39" s="34" customFormat="1" ht="17.100000000000001" customHeight="1" thickTop="1" thickBot="1">
      <c r="B67" s="354" t="s">
        <v>16</v>
      </c>
      <c r="C67" s="328"/>
      <c r="D67" s="80"/>
      <c r="E67" s="38">
        <f>SUM(E66:E66)</f>
        <v>22</v>
      </c>
      <c r="F67" s="201"/>
      <c r="G67" s="81"/>
      <c r="H67" s="39">
        <f t="shared" ref="H67:AG67" si="5">SUM(H66:H66)</f>
        <v>60</v>
      </c>
      <c r="I67" s="40">
        <f t="shared" si="5"/>
        <v>0</v>
      </c>
      <c r="J67" s="41">
        <f t="shared" si="5"/>
        <v>0</v>
      </c>
      <c r="K67" s="41">
        <f t="shared" si="5"/>
        <v>0</v>
      </c>
      <c r="L67" s="41">
        <f t="shared" si="5"/>
        <v>0</v>
      </c>
      <c r="M67" s="41">
        <f t="shared" si="5"/>
        <v>0</v>
      </c>
      <c r="N67" s="41">
        <f t="shared" si="5"/>
        <v>60</v>
      </c>
      <c r="O67" s="42">
        <f t="shared" si="5"/>
        <v>0</v>
      </c>
      <c r="P67" s="40">
        <f t="shared" si="5"/>
        <v>0</v>
      </c>
      <c r="Q67" s="42">
        <f t="shared" si="5"/>
        <v>0</v>
      </c>
      <c r="R67" s="42">
        <f t="shared" si="5"/>
        <v>0</v>
      </c>
      <c r="S67" s="40">
        <f t="shared" si="5"/>
        <v>0</v>
      </c>
      <c r="T67" s="42">
        <f t="shared" si="5"/>
        <v>0</v>
      </c>
      <c r="U67" s="201">
        <f t="shared" si="5"/>
        <v>0</v>
      </c>
      <c r="V67" s="40">
        <f t="shared" si="5"/>
        <v>0</v>
      </c>
      <c r="W67" s="42">
        <f t="shared" si="5"/>
        <v>0</v>
      </c>
      <c r="X67" s="201">
        <f t="shared" si="5"/>
        <v>0</v>
      </c>
      <c r="Y67" s="40">
        <f t="shared" si="5"/>
        <v>0</v>
      </c>
      <c r="Z67" s="42">
        <f t="shared" si="5"/>
        <v>0</v>
      </c>
      <c r="AA67" s="201">
        <f t="shared" si="5"/>
        <v>0</v>
      </c>
      <c r="AB67" s="40">
        <f t="shared" si="5"/>
        <v>0</v>
      </c>
      <c r="AC67" s="42">
        <f t="shared" si="5"/>
        <v>30</v>
      </c>
      <c r="AD67" s="201">
        <f t="shared" si="5"/>
        <v>0</v>
      </c>
      <c r="AE67" s="40">
        <f t="shared" si="5"/>
        <v>0</v>
      </c>
      <c r="AF67" s="91">
        <f t="shared" si="5"/>
        <v>30</v>
      </c>
      <c r="AG67" s="202">
        <f t="shared" si="5"/>
        <v>22</v>
      </c>
      <c r="AH67" s="200"/>
      <c r="AI67" s="200"/>
      <c r="AJ67" s="200"/>
      <c r="AK67" s="200"/>
      <c r="AL67" s="35"/>
      <c r="AM67" s="35"/>
    </row>
    <row r="68" spans="1:39" s="32" customFormat="1" ht="17.100000000000001" customHeight="1" thickTop="1" thickBot="1">
      <c r="B68" s="357" t="s">
        <v>204</v>
      </c>
      <c r="C68" s="358"/>
      <c r="D68" s="358"/>
      <c r="E68" s="359"/>
      <c r="F68" s="88"/>
      <c r="G68" s="89"/>
      <c r="H68" s="89"/>
      <c r="I68" s="89"/>
      <c r="J68" s="89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315"/>
      <c r="AH68" s="197"/>
      <c r="AI68" s="197"/>
      <c r="AJ68" s="197"/>
      <c r="AK68" s="197"/>
      <c r="AL68" s="33"/>
      <c r="AM68" s="33"/>
    </row>
    <row r="69" spans="1:39" s="32" customFormat="1" ht="17.100000000000001" customHeight="1" thickTop="1" thickBot="1">
      <c r="B69" s="230">
        <v>47</v>
      </c>
      <c r="C69" s="291" t="s">
        <v>163</v>
      </c>
      <c r="D69" s="290"/>
      <c r="E69" s="45">
        <v>4</v>
      </c>
      <c r="F69" s="47"/>
      <c r="G69" s="218">
        <v>5</v>
      </c>
      <c r="H69" s="62" t="s">
        <v>155</v>
      </c>
      <c r="I69" s="48"/>
      <c r="J69" s="49"/>
      <c r="K69" s="49"/>
      <c r="L69" s="49"/>
      <c r="M69" s="49"/>
      <c r="N69" s="49"/>
      <c r="O69" s="50"/>
      <c r="P69" s="48"/>
      <c r="Q69" s="50"/>
      <c r="R69" s="219"/>
      <c r="S69" s="63"/>
      <c r="T69" s="64"/>
      <c r="U69" s="219"/>
      <c r="V69" s="48"/>
      <c r="W69" s="50"/>
      <c r="X69" s="219"/>
      <c r="Y69" s="63"/>
      <c r="Z69" s="64"/>
      <c r="AA69" s="219"/>
      <c r="AB69" s="48"/>
      <c r="AC69" s="50"/>
      <c r="AD69" s="219">
        <v>4</v>
      </c>
      <c r="AE69" s="63"/>
      <c r="AF69" s="64"/>
      <c r="AG69" s="203"/>
      <c r="AH69" s="197"/>
      <c r="AI69" s="197"/>
      <c r="AJ69" s="197"/>
      <c r="AK69" s="197"/>
      <c r="AL69" s="33"/>
      <c r="AM69" s="33"/>
    </row>
    <row r="70" spans="1:39" s="234" customFormat="1" ht="17.100000000000001" customHeight="1" thickTop="1" thickBot="1">
      <c r="B70" s="364" t="s">
        <v>205</v>
      </c>
      <c r="C70" s="365"/>
      <c r="D70" s="366"/>
      <c r="E70" s="367"/>
      <c r="F70" s="249"/>
      <c r="G70" s="250"/>
      <c r="H70" s="250"/>
      <c r="I70" s="250"/>
      <c r="J70" s="250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315"/>
      <c r="AH70" s="233"/>
      <c r="AI70" s="233"/>
      <c r="AJ70" s="233"/>
      <c r="AK70" s="233"/>
      <c r="AL70" s="233"/>
      <c r="AM70" s="233"/>
    </row>
    <row r="71" spans="1:39" s="247" customFormat="1" ht="17.100000000000001" customHeight="1" thickTop="1" thickBot="1">
      <c r="B71" s="293">
        <v>48</v>
      </c>
      <c r="C71" s="292" t="s">
        <v>168</v>
      </c>
      <c r="D71" s="288" t="s">
        <v>164</v>
      </c>
      <c r="E71" s="235">
        <v>1</v>
      </c>
      <c r="F71" s="236"/>
      <c r="G71" s="237">
        <v>2</v>
      </c>
      <c r="H71" s="238" t="s">
        <v>165</v>
      </c>
      <c r="I71" s="239"/>
      <c r="J71" s="240"/>
      <c r="K71" s="240"/>
      <c r="L71" s="240"/>
      <c r="M71" s="240"/>
      <c r="N71" s="240"/>
      <c r="O71" s="241"/>
      <c r="P71" s="239"/>
      <c r="Q71" s="241"/>
      <c r="R71" s="242"/>
      <c r="S71" s="243"/>
      <c r="T71" s="244"/>
      <c r="U71" s="242">
        <v>1</v>
      </c>
      <c r="V71" s="239"/>
      <c r="W71" s="241"/>
      <c r="X71" s="242"/>
      <c r="Y71" s="243"/>
      <c r="Z71" s="244"/>
      <c r="AA71" s="242"/>
      <c r="AB71" s="239"/>
      <c r="AC71" s="241"/>
      <c r="AD71" s="242"/>
      <c r="AE71" s="243"/>
      <c r="AF71" s="244"/>
      <c r="AG71" s="245"/>
      <c r="AH71" s="246"/>
      <c r="AI71" s="246"/>
      <c r="AJ71" s="246"/>
      <c r="AK71" s="246"/>
      <c r="AL71" s="246"/>
      <c r="AM71" s="246"/>
    </row>
    <row r="72" spans="1:39" s="29" customFormat="1" ht="17.100000000000001" customHeight="1" thickTop="1" thickBot="1">
      <c r="B72" s="294">
        <v>49</v>
      </c>
      <c r="C72" s="292" t="s">
        <v>169</v>
      </c>
      <c r="D72" s="288" t="s">
        <v>166</v>
      </c>
      <c r="E72" s="235">
        <v>1</v>
      </c>
      <c r="F72" s="236"/>
      <c r="G72" s="237">
        <v>4</v>
      </c>
      <c r="H72" s="238" t="s">
        <v>165</v>
      </c>
      <c r="I72" s="239"/>
      <c r="J72" s="240"/>
      <c r="K72" s="240"/>
      <c r="L72" s="240"/>
      <c r="M72" s="240"/>
      <c r="N72" s="240"/>
      <c r="O72" s="241"/>
      <c r="P72" s="239"/>
      <c r="Q72" s="241"/>
      <c r="R72" s="242"/>
      <c r="S72" s="243"/>
      <c r="T72" s="244"/>
      <c r="U72" s="242"/>
      <c r="V72" s="239"/>
      <c r="W72" s="241"/>
      <c r="X72" s="242"/>
      <c r="Y72" s="243"/>
      <c r="Z72" s="244"/>
      <c r="AA72" s="242">
        <v>1</v>
      </c>
      <c r="AB72" s="239"/>
      <c r="AC72" s="241"/>
      <c r="AD72" s="242"/>
      <c r="AE72" s="243"/>
      <c r="AF72" s="244"/>
      <c r="AG72" s="314"/>
      <c r="AH72" s="248"/>
      <c r="AI72" s="248"/>
      <c r="AJ72" s="248"/>
      <c r="AK72" s="248"/>
      <c r="AL72" s="248"/>
      <c r="AM72" s="248"/>
    </row>
    <row r="73" spans="1:39" s="29" customFormat="1" ht="12.95" customHeight="1" thickTop="1" thickBot="1">
      <c r="B73" s="294">
        <v>50</v>
      </c>
      <c r="C73" s="292" t="s">
        <v>170</v>
      </c>
      <c r="D73" s="288" t="s">
        <v>167</v>
      </c>
      <c r="E73" s="235">
        <v>1</v>
      </c>
      <c r="F73" s="236"/>
      <c r="G73" s="237">
        <v>6</v>
      </c>
      <c r="H73" s="238" t="s">
        <v>165</v>
      </c>
      <c r="I73" s="239"/>
      <c r="J73" s="240"/>
      <c r="K73" s="240"/>
      <c r="L73" s="240"/>
      <c r="M73" s="240"/>
      <c r="N73" s="240"/>
      <c r="O73" s="241"/>
      <c r="P73" s="239"/>
      <c r="Q73" s="241"/>
      <c r="R73" s="242"/>
      <c r="S73" s="243"/>
      <c r="T73" s="244"/>
      <c r="U73" s="242"/>
      <c r="V73" s="239"/>
      <c r="W73" s="241"/>
      <c r="X73" s="242"/>
      <c r="Y73" s="243"/>
      <c r="Z73" s="244"/>
      <c r="AA73" s="242"/>
      <c r="AB73" s="239"/>
      <c r="AC73" s="241"/>
      <c r="AD73" s="242"/>
      <c r="AE73" s="243"/>
      <c r="AF73" s="244"/>
      <c r="AG73" s="314">
        <v>1</v>
      </c>
      <c r="AH73" s="248"/>
      <c r="AI73" s="248"/>
      <c r="AJ73" s="248"/>
      <c r="AK73" s="248"/>
      <c r="AL73" s="248"/>
      <c r="AM73" s="248"/>
    </row>
    <row r="74" spans="1:39" s="29" customFormat="1" ht="21.75" customHeight="1" thickTop="1" thickBot="1">
      <c r="A74" s="295"/>
      <c r="B74" s="357" t="s">
        <v>206</v>
      </c>
      <c r="C74" s="387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380"/>
      <c r="X74" s="380"/>
      <c r="Y74" s="380"/>
      <c r="Z74" s="380"/>
      <c r="AA74" s="380"/>
      <c r="AB74" s="380"/>
      <c r="AC74" s="380"/>
      <c r="AD74" s="380"/>
      <c r="AE74" s="380"/>
      <c r="AF74" s="380"/>
      <c r="AG74" s="386"/>
      <c r="AH74" s="248"/>
      <c r="AI74" s="248"/>
      <c r="AJ74" s="248"/>
      <c r="AK74" s="248"/>
      <c r="AL74" s="248"/>
      <c r="AM74" s="248"/>
    </row>
    <row r="75" spans="1:39" s="29" customFormat="1" ht="12.95" customHeight="1" thickTop="1">
      <c r="B75" s="187">
        <v>51</v>
      </c>
      <c r="C75" s="124" t="s">
        <v>124</v>
      </c>
      <c r="D75" s="286" t="s">
        <v>125</v>
      </c>
      <c r="E75" s="97">
        <v>4</v>
      </c>
      <c r="F75" s="100" t="s">
        <v>73</v>
      </c>
      <c r="G75" s="100" t="s">
        <v>73</v>
      </c>
      <c r="H75" s="102">
        <v>30</v>
      </c>
      <c r="I75" s="103">
        <v>15</v>
      </c>
      <c r="J75" s="104">
        <v>15</v>
      </c>
      <c r="K75" s="104"/>
      <c r="L75" s="104"/>
      <c r="M75" s="104"/>
      <c r="N75" s="104"/>
      <c r="O75" s="104"/>
      <c r="P75" s="103"/>
      <c r="Q75" s="106"/>
      <c r="R75" s="119"/>
      <c r="S75" s="172">
        <v>15</v>
      </c>
      <c r="T75" s="173">
        <v>15</v>
      </c>
      <c r="U75" s="119">
        <v>4</v>
      </c>
      <c r="V75" s="172"/>
      <c r="W75" s="196"/>
      <c r="X75" s="177"/>
      <c r="Y75" s="172"/>
      <c r="Z75" s="173"/>
      <c r="AA75" s="119"/>
      <c r="AB75" s="172"/>
      <c r="AC75" s="173"/>
      <c r="AD75" s="119"/>
      <c r="AE75" s="172"/>
      <c r="AF75" s="174"/>
      <c r="AG75" s="121"/>
      <c r="AH75" s="248"/>
      <c r="AI75" s="248"/>
      <c r="AJ75" s="248"/>
      <c r="AK75" s="248"/>
      <c r="AL75" s="248"/>
      <c r="AM75" s="248"/>
    </row>
    <row r="76" spans="1:39" s="29" customFormat="1" ht="12.95" customHeight="1" thickBot="1">
      <c r="B76" s="97">
        <v>52</v>
      </c>
      <c r="C76" s="124" t="s">
        <v>126</v>
      </c>
      <c r="D76" s="286" t="s">
        <v>127</v>
      </c>
      <c r="E76" s="97">
        <v>2</v>
      </c>
      <c r="F76" s="100"/>
      <c r="G76" s="100" t="s">
        <v>73</v>
      </c>
      <c r="H76" s="102">
        <v>30</v>
      </c>
      <c r="I76" s="103">
        <v>15</v>
      </c>
      <c r="J76" s="104">
        <v>15</v>
      </c>
      <c r="K76" s="104"/>
      <c r="L76" s="104"/>
      <c r="M76" s="104"/>
      <c r="N76" s="104"/>
      <c r="O76" s="104"/>
      <c r="P76" s="103"/>
      <c r="Q76" s="106"/>
      <c r="R76" s="119"/>
      <c r="S76" s="172">
        <v>15</v>
      </c>
      <c r="T76" s="173">
        <v>15</v>
      </c>
      <c r="U76" s="119">
        <v>2</v>
      </c>
      <c r="V76" s="172"/>
      <c r="W76" s="196"/>
      <c r="X76" s="177"/>
      <c r="Y76" s="172"/>
      <c r="Z76" s="173"/>
      <c r="AA76" s="119"/>
      <c r="AB76" s="172"/>
      <c r="AC76" s="173"/>
      <c r="AD76" s="119"/>
      <c r="AE76" s="172"/>
      <c r="AF76" s="174"/>
      <c r="AG76" s="122"/>
      <c r="AH76" s="248"/>
      <c r="AI76" s="248"/>
      <c r="AJ76" s="248"/>
      <c r="AK76" s="248"/>
      <c r="AL76" s="248"/>
      <c r="AM76" s="248"/>
    </row>
    <row r="77" spans="1:39" s="29" customFormat="1" ht="12.95" customHeight="1" thickTop="1">
      <c r="B77" s="187">
        <v>53</v>
      </c>
      <c r="C77" s="124" t="s">
        <v>128</v>
      </c>
      <c r="D77" s="286" t="s">
        <v>129</v>
      </c>
      <c r="E77" s="97">
        <v>2</v>
      </c>
      <c r="F77" s="100"/>
      <c r="G77" s="100" t="s">
        <v>73</v>
      </c>
      <c r="H77" s="102">
        <v>30</v>
      </c>
      <c r="I77" s="103"/>
      <c r="J77" s="104"/>
      <c r="K77" s="104"/>
      <c r="L77" s="104">
        <v>30</v>
      </c>
      <c r="M77" s="104"/>
      <c r="N77" s="104"/>
      <c r="O77" s="104"/>
      <c r="P77" s="103"/>
      <c r="Q77" s="106"/>
      <c r="R77" s="119"/>
      <c r="S77" s="172"/>
      <c r="T77" s="173">
        <v>30</v>
      </c>
      <c r="U77" s="119">
        <v>2</v>
      </c>
      <c r="V77" s="172"/>
      <c r="W77" s="196"/>
      <c r="X77" s="177"/>
      <c r="Y77" s="172"/>
      <c r="Z77" s="173"/>
      <c r="AA77" s="119"/>
      <c r="AB77" s="172"/>
      <c r="AC77" s="173"/>
      <c r="AD77" s="119"/>
      <c r="AE77" s="172"/>
      <c r="AF77" s="174"/>
      <c r="AG77" s="122"/>
      <c r="AH77" s="248"/>
      <c r="AI77" s="248"/>
      <c r="AJ77" s="248"/>
      <c r="AK77" s="248"/>
      <c r="AL77" s="248"/>
      <c r="AM77" s="248"/>
    </row>
    <row r="78" spans="1:39" s="29" customFormat="1" ht="12.95" customHeight="1" thickBot="1">
      <c r="B78" s="97">
        <v>54</v>
      </c>
      <c r="C78" s="124" t="s">
        <v>130</v>
      </c>
      <c r="D78" s="286" t="s">
        <v>131</v>
      </c>
      <c r="E78" s="97">
        <v>4</v>
      </c>
      <c r="F78" s="100" t="s">
        <v>78</v>
      </c>
      <c r="G78" s="100" t="s">
        <v>78</v>
      </c>
      <c r="H78" s="102">
        <v>30</v>
      </c>
      <c r="I78" s="103">
        <v>15</v>
      </c>
      <c r="J78" s="104">
        <v>15</v>
      </c>
      <c r="K78" s="104"/>
      <c r="L78" s="104"/>
      <c r="M78" s="104"/>
      <c r="N78" s="104"/>
      <c r="O78" s="104"/>
      <c r="P78" s="103"/>
      <c r="Q78" s="106"/>
      <c r="R78" s="119"/>
      <c r="S78" s="172"/>
      <c r="T78" s="173"/>
      <c r="U78" s="119"/>
      <c r="V78" s="172">
        <v>15</v>
      </c>
      <c r="W78" s="196">
        <v>15</v>
      </c>
      <c r="X78" s="177">
        <v>4</v>
      </c>
      <c r="Y78" s="172"/>
      <c r="Z78" s="173"/>
      <c r="AA78" s="119"/>
      <c r="AB78" s="172"/>
      <c r="AC78" s="173"/>
      <c r="AD78" s="119"/>
      <c r="AE78" s="172"/>
      <c r="AF78" s="174"/>
      <c r="AG78" s="122"/>
      <c r="AH78" s="248"/>
      <c r="AI78" s="248"/>
      <c r="AJ78" s="248"/>
      <c r="AK78" s="248"/>
      <c r="AL78" s="248"/>
      <c r="AM78" s="248"/>
    </row>
    <row r="79" spans="1:39" s="29" customFormat="1" ht="12.95" customHeight="1" thickTop="1">
      <c r="B79" s="187">
        <v>55</v>
      </c>
      <c r="C79" s="124" t="s">
        <v>132</v>
      </c>
      <c r="D79" s="286" t="s">
        <v>133</v>
      </c>
      <c r="E79" s="97">
        <v>2</v>
      </c>
      <c r="F79" s="100"/>
      <c r="G79" s="100" t="s">
        <v>78</v>
      </c>
      <c r="H79" s="102">
        <v>30</v>
      </c>
      <c r="I79" s="103"/>
      <c r="J79" s="104"/>
      <c r="K79" s="104">
        <v>30</v>
      </c>
      <c r="L79" s="104"/>
      <c r="M79" s="104"/>
      <c r="N79" s="104"/>
      <c r="O79" s="104"/>
      <c r="P79" s="103"/>
      <c r="Q79" s="106"/>
      <c r="R79" s="119"/>
      <c r="S79" s="172"/>
      <c r="T79" s="173"/>
      <c r="U79" s="119"/>
      <c r="V79" s="172"/>
      <c r="W79" s="196">
        <v>30</v>
      </c>
      <c r="X79" s="177">
        <v>2</v>
      </c>
      <c r="Y79" s="172"/>
      <c r="Z79" s="173"/>
      <c r="AA79" s="119"/>
      <c r="AB79" s="172"/>
      <c r="AC79" s="173"/>
      <c r="AD79" s="119"/>
      <c r="AE79" s="172"/>
      <c r="AF79" s="174"/>
      <c r="AG79" s="122"/>
      <c r="AH79" s="248"/>
      <c r="AI79" s="248"/>
      <c r="AJ79" s="248"/>
      <c r="AK79" s="248"/>
      <c r="AL79" s="248"/>
      <c r="AM79" s="248"/>
    </row>
    <row r="80" spans="1:39" s="29" customFormat="1" ht="12.95" customHeight="1" thickBot="1">
      <c r="B80" s="97">
        <v>56</v>
      </c>
      <c r="C80" s="124" t="s">
        <v>134</v>
      </c>
      <c r="D80" s="286" t="s">
        <v>135</v>
      </c>
      <c r="E80" s="97">
        <v>2</v>
      </c>
      <c r="F80" s="100"/>
      <c r="G80" s="100" t="s">
        <v>78</v>
      </c>
      <c r="H80" s="102">
        <v>30</v>
      </c>
      <c r="I80" s="103"/>
      <c r="J80" s="104"/>
      <c r="K80" s="104"/>
      <c r="L80" s="104">
        <v>30</v>
      </c>
      <c r="M80" s="104"/>
      <c r="N80" s="104"/>
      <c r="O80" s="104"/>
      <c r="P80" s="103"/>
      <c r="Q80" s="106"/>
      <c r="R80" s="119"/>
      <c r="S80" s="172"/>
      <c r="T80" s="173"/>
      <c r="U80" s="119"/>
      <c r="V80" s="172"/>
      <c r="W80" s="196">
        <v>30</v>
      </c>
      <c r="X80" s="177">
        <v>2</v>
      </c>
      <c r="Y80" s="172"/>
      <c r="Z80" s="173"/>
      <c r="AA80" s="119"/>
      <c r="AB80" s="172"/>
      <c r="AC80" s="173"/>
      <c r="AD80" s="119"/>
      <c r="AE80" s="172"/>
      <c r="AF80" s="174"/>
      <c r="AG80" s="122"/>
      <c r="AH80" s="248"/>
      <c r="AI80" s="248"/>
      <c r="AJ80" s="248"/>
      <c r="AK80" s="248"/>
      <c r="AL80" s="248"/>
      <c r="AM80" s="248"/>
    </row>
    <row r="81" spans="1:39" s="29" customFormat="1" ht="12.95" customHeight="1" thickTop="1">
      <c r="B81" s="187">
        <v>57</v>
      </c>
      <c r="C81" s="124" t="s">
        <v>136</v>
      </c>
      <c r="D81" s="286" t="s">
        <v>137</v>
      </c>
      <c r="E81" s="97">
        <v>3</v>
      </c>
      <c r="F81" s="100" t="s">
        <v>85</v>
      </c>
      <c r="G81" s="100" t="s">
        <v>85</v>
      </c>
      <c r="H81" s="102">
        <v>30</v>
      </c>
      <c r="I81" s="103">
        <v>15</v>
      </c>
      <c r="J81" s="104">
        <v>15</v>
      </c>
      <c r="K81" s="104"/>
      <c r="L81" s="104"/>
      <c r="M81" s="104"/>
      <c r="N81" s="104"/>
      <c r="O81" s="104"/>
      <c r="P81" s="103"/>
      <c r="Q81" s="106"/>
      <c r="R81" s="119"/>
      <c r="S81" s="172"/>
      <c r="T81" s="173"/>
      <c r="U81" s="119"/>
      <c r="V81" s="172"/>
      <c r="W81" s="196"/>
      <c r="X81" s="177"/>
      <c r="Y81" s="172">
        <v>15</v>
      </c>
      <c r="Z81" s="173">
        <v>15</v>
      </c>
      <c r="AA81" s="119">
        <v>3</v>
      </c>
      <c r="AB81" s="172"/>
      <c r="AC81" s="173"/>
      <c r="AD81" s="119"/>
      <c r="AE81" s="172"/>
      <c r="AF81" s="174"/>
      <c r="AG81" s="122"/>
      <c r="AH81" s="248"/>
      <c r="AI81" s="248"/>
      <c r="AJ81" s="248"/>
      <c r="AK81" s="248"/>
      <c r="AL81" s="248"/>
      <c r="AM81" s="248"/>
    </row>
    <row r="82" spans="1:39" s="29" customFormat="1" ht="12.95" customHeight="1" thickBot="1">
      <c r="B82" s="97">
        <v>58</v>
      </c>
      <c r="C82" s="124" t="s">
        <v>138</v>
      </c>
      <c r="D82" s="286" t="s">
        <v>139</v>
      </c>
      <c r="E82" s="97">
        <v>2</v>
      </c>
      <c r="F82" s="100"/>
      <c r="G82" s="100" t="s">
        <v>85</v>
      </c>
      <c r="H82" s="102">
        <v>30</v>
      </c>
      <c r="I82" s="103">
        <v>15</v>
      </c>
      <c r="J82" s="104">
        <v>15</v>
      </c>
      <c r="K82" s="104"/>
      <c r="L82" s="104"/>
      <c r="M82" s="104"/>
      <c r="N82" s="104"/>
      <c r="O82" s="104"/>
      <c r="P82" s="103"/>
      <c r="Q82" s="106"/>
      <c r="R82" s="119"/>
      <c r="S82" s="172"/>
      <c r="T82" s="173"/>
      <c r="U82" s="119"/>
      <c r="V82" s="172"/>
      <c r="W82" s="196"/>
      <c r="X82" s="177"/>
      <c r="Y82" s="172">
        <v>15</v>
      </c>
      <c r="Z82" s="173">
        <v>15</v>
      </c>
      <c r="AA82" s="119">
        <v>2</v>
      </c>
      <c r="AB82" s="172"/>
      <c r="AC82" s="173"/>
      <c r="AD82" s="119"/>
      <c r="AE82" s="172"/>
      <c r="AF82" s="174"/>
      <c r="AG82" s="122"/>
      <c r="AH82" s="248"/>
      <c r="AI82" s="248"/>
      <c r="AJ82" s="248"/>
      <c r="AK82" s="248"/>
      <c r="AL82" s="248"/>
      <c r="AM82" s="248"/>
    </row>
    <row r="83" spans="1:39" s="29" customFormat="1" ht="12.95" customHeight="1" thickTop="1">
      <c r="B83" s="187">
        <v>59</v>
      </c>
      <c r="C83" s="124" t="s">
        <v>140</v>
      </c>
      <c r="D83" s="286" t="s">
        <v>141</v>
      </c>
      <c r="E83" s="97">
        <v>2</v>
      </c>
      <c r="F83" s="100"/>
      <c r="G83" s="100" t="s">
        <v>85</v>
      </c>
      <c r="H83" s="102">
        <v>30</v>
      </c>
      <c r="I83" s="103">
        <v>15</v>
      </c>
      <c r="J83" s="104">
        <v>15</v>
      </c>
      <c r="K83" s="104"/>
      <c r="L83" s="104"/>
      <c r="M83" s="104"/>
      <c r="N83" s="104"/>
      <c r="O83" s="104"/>
      <c r="P83" s="103"/>
      <c r="Q83" s="106"/>
      <c r="R83" s="119"/>
      <c r="S83" s="172"/>
      <c r="T83" s="173"/>
      <c r="U83" s="119"/>
      <c r="V83" s="172"/>
      <c r="W83" s="196"/>
      <c r="X83" s="177"/>
      <c r="Y83" s="172">
        <v>15</v>
      </c>
      <c r="Z83" s="173">
        <v>15</v>
      </c>
      <c r="AA83" s="119">
        <v>2</v>
      </c>
      <c r="AB83" s="172"/>
      <c r="AC83" s="173"/>
      <c r="AD83" s="119"/>
      <c r="AE83" s="172"/>
      <c r="AF83" s="174"/>
      <c r="AG83" s="122"/>
      <c r="AH83" s="248"/>
      <c r="AI83" s="248"/>
      <c r="AJ83" s="248"/>
      <c r="AK83" s="248"/>
      <c r="AL83" s="248"/>
      <c r="AM83" s="248"/>
    </row>
    <row r="84" spans="1:39" s="29" customFormat="1" ht="12.95" customHeight="1" thickBot="1">
      <c r="B84" s="97">
        <v>60</v>
      </c>
      <c r="C84" s="124" t="s">
        <v>142</v>
      </c>
      <c r="D84" s="286" t="s">
        <v>143</v>
      </c>
      <c r="E84" s="97">
        <v>2</v>
      </c>
      <c r="F84" s="100" t="s">
        <v>109</v>
      </c>
      <c r="G84" s="100"/>
      <c r="H84" s="102">
        <v>15</v>
      </c>
      <c r="I84" s="103">
        <v>15</v>
      </c>
      <c r="J84" s="104"/>
      <c r="K84" s="104"/>
      <c r="L84" s="104"/>
      <c r="M84" s="104"/>
      <c r="N84" s="104"/>
      <c r="O84" s="104"/>
      <c r="P84" s="103"/>
      <c r="Q84" s="106"/>
      <c r="R84" s="119"/>
      <c r="S84" s="172"/>
      <c r="T84" s="173"/>
      <c r="U84" s="119"/>
      <c r="V84" s="172"/>
      <c r="W84" s="196"/>
      <c r="X84" s="177"/>
      <c r="Y84" s="172"/>
      <c r="Z84" s="173"/>
      <c r="AA84" s="119"/>
      <c r="AB84" s="172">
        <v>15</v>
      </c>
      <c r="AC84" s="173"/>
      <c r="AD84" s="119">
        <v>2</v>
      </c>
      <c r="AE84" s="172"/>
      <c r="AF84" s="174"/>
      <c r="AG84" s="122"/>
      <c r="AH84" s="248"/>
      <c r="AI84" s="248"/>
      <c r="AJ84" s="248"/>
      <c r="AK84" s="248"/>
      <c r="AL84" s="248"/>
      <c r="AM84" s="248"/>
    </row>
    <row r="85" spans="1:39" s="29" customFormat="1" ht="12.95" customHeight="1" thickTop="1" thickBot="1">
      <c r="B85" s="187">
        <v>61</v>
      </c>
      <c r="C85" s="285" t="s">
        <v>144</v>
      </c>
      <c r="D85" s="310" t="s">
        <v>145</v>
      </c>
      <c r="E85" s="152">
        <v>2</v>
      </c>
      <c r="F85" s="155"/>
      <c r="G85" s="155" t="s">
        <v>109</v>
      </c>
      <c r="H85" s="156">
        <v>15</v>
      </c>
      <c r="I85" s="157"/>
      <c r="J85" s="118">
        <v>15</v>
      </c>
      <c r="K85" s="118"/>
      <c r="L85" s="118"/>
      <c r="M85" s="118"/>
      <c r="N85" s="118"/>
      <c r="O85" s="118"/>
      <c r="P85" s="157"/>
      <c r="Q85" s="158"/>
      <c r="R85" s="311"/>
      <c r="S85" s="312"/>
      <c r="T85" s="179"/>
      <c r="U85" s="311"/>
      <c r="V85" s="312"/>
      <c r="W85" s="199"/>
      <c r="X85" s="313"/>
      <c r="Y85" s="312"/>
      <c r="Z85" s="179"/>
      <c r="AA85" s="311"/>
      <c r="AB85" s="312"/>
      <c r="AC85" s="179">
        <v>15</v>
      </c>
      <c r="AD85" s="311">
        <v>2</v>
      </c>
      <c r="AE85" s="312"/>
      <c r="AF85" s="174"/>
      <c r="AG85" s="123"/>
      <c r="AH85" s="248"/>
      <c r="AI85" s="248"/>
      <c r="AJ85" s="248"/>
      <c r="AK85" s="248"/>
      <c r="AL85" s="248"/>
      <c r="AM85" s="248"/>
    </row>
    <row r="86" spans="1:39" s="29" customFormat="1" ht="20.25" customHeight="1" thickTop="1" thickBot="1">
      <c r="A86" s="295"/>
      <c r="B86" s="357" t="s">
        <v>207</v>
      </c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0"/>
      <c r="AC86" s="380"/>
      <c r="AD86" s="380"/>
      <c r="AE86" s="380"/>
      <c r="AF86" s="380"/>
      <c r="AG86" s="386"/>
      <c r="AH86" s="248"/>
      <c r="AI86" s="248"/>
      <c r="AJ86" s="248"/>
      <c r="AK86" s="248"/>
      <c r="AL86" s="248"/>
      <c r="AM86" s="248"/>
    </row>
    <row r="87" spans="1:39" s="29" customFormat="1" ht="12.95" customHeight="1" thickTop="1">
      <c r="B87" s="260">
        <v>62</v>
      </c>
      <c r="C87" s="289" t="s">
        <v>174</v>
      </c>
      <c r="D87" s="287" t="s">
        <v>175</v>
      </c>
      <c r="E87" s="260">
        <v>3</v>
      </c>
      <c r="F87" s="262" t="s">
        <v>73</v>
      </c>
      <c r="G87" s="262"/>
      <c r="H87" s="263">
        <v>30</v>
      </c>
      <c r="I87" s="264">
        <v>30</v>
      </c>
      <c r="J87" s="265"/>
      <c r="K87" s="265"/>
      <c r="L87" s="265"/>
      <c r="M87" s="265"/>
      <c r="N87" s="265"/>
      <c r="O87" s="265"/>
      <c r="P87" s="266"/>
      <c r="Q87" s="267"/>
      <c r="R87" s="268"/>
      <c r="S87" s="266">
        <v>30</v>
      </c>
      <c r="T87" s="267"/>
      <c r="U87" s="268">
        <v>3</v>
      </c>
      <c r="V87" s="266"/>
      <c r="W87" s="269"/>
      <c r="X87" s="270"/>
      <c r="Y87" s="266"/>
      <c r="Z87" s="267"/>
      <c r="AA87" s="268"/>
      <c r="AB87" s="266"/>
      <c r="AC87" s="267"/>
      <c r="AD87" s="268"/>
      <c r="AE87" s="266"/>
      <c r="AF87" s="271"/>
      <c r="AG87" s="272"/>
      <c r="AH87" s="248"/>
      <c r="AI87" s="248"/>
      <c r="AJ87" s="248"/>
      <c r="AK87" s="248"/>
      <c r="AL87" s="248"/>
      <c r="AM87" s="248"/>
    </row>
    <row r="88" spans="1:39" s="29" customFormat="1" ht="12.95" customHeight="1">
      <c r="B88" s="260">
        <v>63</v>
      </c>
      <c r="C88" s="261" t="s">
        <v>176</v>
      </c>
      <c r="D88" s="287" t="s">
        <v>177</v>
      </c>
      <c r="E88" s="260">
        <v>2</v>
      </c>
      <c r="F88" s="262"/>
      <c r="G88" s="262" t="s">
        <v>73</v>
      </c>
      <c r="H88" s="263">
        <v>30</v>
      </c>
      <c r="I88" s="264">
        <v>30</v>
      </c>
      <c r="J88" s="265"/>
      <c r="K88" s="265"/>
      <c r="L88" s="265"/>
      <c r="M88" s="265"/>
      <c r="N88" s="265"/>
      <c r="O88" s="265"/>
      <c r="P88" s="266"/>
      <c r="Q88" s="267"/>
      <c r="R88" s="268"/>
      <c r="S88" s="266">
        <v>30</v>
      </c>
      <c r="T88" s="267"/>
      <c r="U88" s="268">
        <v>2</v>
      </c>
      <c r="V88" s="266"/>
      <c r="W88" s="269"/>
      <c r="X88" s="270"/>
      <c r="Y88" s="266"/>
      <c r="Z88" s="267"/>
      <c r="AA88" s="268"/>
      <c r="AB88" s="266"/>
      <c r="AC88" s="267"/>
      <c r="AD88" s="268"/>
      <c r="AE88" s="266"/>
      <c r="AF88" s="271"/>
      <c r="AG88" s="273"/>
      <c r="AH88" s="248"/>
      <c r="AI88" s="248"/>
      <c r="AJ88" s="248"/>
      <c r="AK88" s="248"/>
      <c r="AL88" s="248"/>
      <c r="AM88" s="248"/>
    </row>
    <row r="89" spans="1:39" s="29" customFormat="1" ht="12.95" customHeight="1">
      <c r="B89" s="260">
        <v>64</v>
      </c>
      <c r="C89" s="261" t="s">
        <v>178</v>
      </c>
      <c r="D89" s="287" t="s">
        <v>179</v>
      </c>
      <c r="E89" s="260">
        <v>2</v>
      </c>
      <c r="F89" s="262"/>
      <c r="G89" s="262" t="s">
        <v>73</v>
      </c>
      <c r="H89" s="263">
        <v>15</v>
      </c>
      <c r="I89" s="264"/>
      <c r="J89" s="265"/>
      <c r="K89" s="265">
        <v>15</v>
      </c>
      <c r="L89" s="265"/>
      <c r="M89" s="265"/>
      <c r="N89" s="265"/>
      <c r="O89" s="265"/>
      <c r="P89" s="266"/>
      <c r="Q89" s="267"/>
      <c r="R89" s="268"/>
      <c r="S89" s="266"/>
      <c r="T89" s="267">
        <v>15</v>
      </c>
      <c r="U89" s="268">
        <v>2</v>
      </c>
      <c r="V89" s="266"/>
      <c r="W89" s="269"/>
      <c r="X89" s="270"/>
      <c r="Y89" s="266"/>
      <c r="Z89" s="267"/>
      <c r="AA89" s="268"/>
      <c r="AB89" s="266"/>
      <c r="AC89" s="267"/>
      <c r="AD89" s="268"/>
      <c r="AE89" s="266"/>
      <c r="AF89" s="271"/>
      <c r="AG89" s="273"/>
      <c r="AH89" s="248"/>
      <c r="AI89" s="248"/>
      <c r="AJ89" s="248"/>
      <c r="AK89" s="248"/>
      <c r="AL89" s="248"/>
      <c r="AM89" s="248"/>
    </row>
    <row r="90" spans="1:39" s="29" customFormat="1" ht="12.95" customHeight="1">
      <c r="B90" s="260">
        <v>65</v>
      </c>
      <c r="C90" s="261" t="s">
        <v>180</v>
      </c>
      <c r="D90" s="287" t="s">
        <v>181</v>
      </c>
      <c r="E90" s="260">
        <v>1</v>
      </c>
      <c r="F90" s="262"/>
      <c r="G90" s="262" t="s">
        <v>73</v>
      </c>
      <c r="H90" s="263">
        <v>15</v>
      </c>
      <c r="I90" s="264">
        <v>15</v>
      </c>
      <c r="J90" s="265"/>
      <c r="K90" s="265"/>
      <c r="L90" s="265"/>
      <c r="M90" s="265"/>
      <c r="N90" s="265"/>
      <c r="O90" s="265"/>
      <c r="P90" s="266"/>
      <c r="Q90" s="267"/>
      <c r="R90" s="268"/>
      <c r="S90" s="266">
        <v>15</v>
      </c>
      <c r="T90" s="267"/>
      <c r="U90" s="268">
        <v>1</v>
      </c>
      <c r="V90" s="266"/>
      <c r="W90" s="269"/>
      <c r="X90" s="270"/>
      <c r="Y90" s="266"/>
      <c r="Z90" s="267"/>
      <c r="AA90" s="268"/>
      <c r="AB90" s="266"/>
      <c r="AC90" s="267"/>
      <c r="AD90" s="268"/>
      <c r="AE90" s="266"/>
      <c r="AF90" s="271"/>
      <c r="AG90" s="273"/>
      <c r="AH90" s="248"/>
      <c r="AI90" s="248"/>
      <c r="AJ90" s="248"/>
      <c r="AK90" s="248"/>
      <c r="AL90" s="248"/>
      <c r="AM90" s="248"/>
    </row>
    <row r="91" spans="1:39" s="29" customFormat="1" ht="12.95" customHeight="1">
      <c r="B91" s="260">
        <v>66</v>
      </c>
      <c r="C91" s="261" t="s">
        <v>182</v>
      </c>
      <c r="D91" s="287" t="s">
        <v>183</v>
      </c>
      <c r="E91" s="260">
        <v>3</v>
      </c>
      <c r="F91" s="262" t="s">
        <v>78</v>
      </c>
      <c r="G91" s="262"/>
      <c r="H91" s="263">
        <v>30</v>
      </c>
      <c r="I91" s="264">
        <v>30</v>
      </c>
      <c r="J91" s="265"/>
      <c r="K91" s="265"/>
      <c r="L91" s="265"/>
      <c r="M91" s="265"/>
      <c r="N91" s="265"/>
      <c r="O91" s="265"/>
      <c r="P91" s="266"/>
      <c r="Q91" s="267"/>
      <c r="R91" s="268"/>
      <c r="S91" s="266"/>
      <c r="T91" s="267"/>
      <c r="U91" s="268"/>
      <c r="V91" s="266">
        <v>30</v>
      </c>
      <c r="W91" s="269"/>
      <c r="X91" s="270">
        <v>3</v>
      </c>
      <c r="Y91" s="266"/>
      <c r="Z91" s="267"/>
      <c r="AA91" s="268"/>
      <c r="AB91" s="266"/>
      <c r="AC91" s="267"/>
      <c r="AD91" s="268"/>
      <c r="AE91" s="266"/>
      <c r="AF91" s="271"/>
      <c r="AG91" s="273"/>
      <c r="AH91" s="248"/>
      <c r="AI91" s="248"/>
      <c r="AJ91" s="248"/>
      <c r="AK91" s="248"/>
      <c r="AL91" s="248"/>
      <c r="AM91" s="248"/>
    </row>
    <row r="92" spans="1:39" s="29" customFormat="1" ht="12.95" customHeight="1">
      <c r="B92" s="260">
        <v>67</v>
      </c>
      <c r="C92" s="261" t="s">
        <v>184</v>
      </c>
      <c r="D92" s="287" t="s">
        <v>185</v>
      </c>
      <c r="E92" s="260">
        <v>1</v>
      </c>
      <c r="F92" s="262"/>
      <c r="G92" s="262" t="s">
        <v>78</v>
      </c>
      <c r="H92" s="263">
        <v>15</v>
      </c>
      <c r="I92" s="264">
        <v>15</v>
      </c>
      <c r="J92" s="265"/>
      <c r="K92" s="265"/>
      <c r="L92" s="265"/>
      <c r="M92" s="265"/>
      <c r="N92" s="265"/>
      <c r="O92" s="265"/>
      <c r="P92" s="266"/>
      <c r="Q92" s="267"/>
      <c r="R92" s="268"/>
      <c r="S92" s="266"/>
      <c r="T92" s="267"/>
      <c r="U92" s="268"/>
      <c r="V92" s="266">
        <v>15</v>
      </c>
      <c r="W92" s="269"/>
      <c r="X92" s="270">
        <v>1</v>
      </c>
      <c r="Y92" s="266"/>
      <c r="Z92" s="267"/>
      <c r="AA92" s="268"/>
      <c r="AB92" s="266"/>
      <c r="AC92" s="267"/>
      <c r="AD92" s="268"/>
      <c r="AE92" s="266"/>
      <c r="AF92" s="271"/>
      <c r="AG92" s="273"/>
      <c r="AH92" s="248"/>
      <c r="AI92" s="248"/>
      <c r="AJ92" s="248"/>
      <c r="AK92" s="248"/>
      <c r="AL92" s="248"/>
      <c r="AM92" s="248"/>
    </row>
    <row r="93" spans="1:39" s="29" customFormat="1" ht="12.95" customHeight="1">
      <c r="B93" s="260">
        <v>68</v>
      </c>
      <c r="C93" s="261" t="s">
        <v>186</v>
      </c>
      <c r="D93" s="287" t="s">
        <v>187</v>
      </c>
      <c r="E93" s="260">
        <v>1</v>
      </c>
      <c r="F93" s="262"/>
      <c r="G93" s="262" t="s">
        <v>78</v>
      </c>
      <c r="H93" s="263">
        <v>15</v>
      </c>
      <c r="I93" s="264">
        <v>15</v>
      </c>
      <c r="J93" s="265"/>
      <c r="K93" s="265"/>
      <c r="L93" s="265"/>
      <c r="M93" s="265"/>
      <c r="N93" s="265"/>
      <c r="O93" s="265"/>
      <c r="P93" s="266"/>
      <c r="Q93" s="267"/>
      <c r="R93" s="268"/>
      <c r="S93" s="266"/>
      <c r="T93" s="267"/>
      <c r="U93" s="268"/>
      <c r="V93" s="266">
        <v>15</v>
      </c>
      <c r="W93" s="269"/>
      <c r="X93" s="270">
        <v>1</v>
      </c>
      <c r="Y93" s="266"/>
      <c r="Z93" s="267"/>
      <c r="AA93" s="268"/>
      <c r="AB93" s="266"/>
      <c r="AC93" s="267"/>
      <c r="AD93" s="268"/>
      <c r="AE93" s="266"/>
      <c r="AF93" s="271"/>
      <c r="AG93" s="273"/>
      <c r="AH93" s="248"/>
      <c r="AI93" s="248"/>
      <c r="AJ93" s="248"/>
      <c r="AK93" s="248"/>
      <c r="AL93" s="248"/>
      <c r="AM93" s="248"/>
    </row>
    <row r="94" spans="1:39" s="29" customFormat="1" ht="12.95" customHeight="1">
      <c r="B94" s="260">
        <v>69</v>
      </c>
      <c r="C94" s="261" t="s">
        <v>188</v>
      </c>
      <c r="D94" s="287" t="s">
        <v>189</v>
      </c>
      <c r="E94" s="260">
        <v>1</v>
      </c>
      <c r="F94" s="262"/>
      <c r="G94" s="262" t="s">
        <v>78</v>
      </c>
      <c r="H94" s="263">
        <v>15</v>
      </c>
      <c r="I94" s="264">
        <v>15</v>
      </c>
      <c r="J94" s="265"/>
      <c r="K94" s="265"/>
      <c r="L94" s="265"/>
      <c r="M94" s="265"/>
      <c r="N94" s="265"/>
      <c r="O94" s="265"/>
      <c r="P94" s="266"/>
      <c r="Q94" s="267"/>
      <c r="R94" s="268"/>
      <c r="S94" s="266"/>
      <c r="T94" s="267"/>
      <c r="U94" s="268"/>
      <c r="V94" s="266">
        <v>15</v>
      </c>
      <c r="W94" s="269"/>
      <c r="X94" s="270">
        <v>1</v>
      </c>
      <c r="Y94" s="266"/>
      <c r="Z94" s="267"/>
      <c r="AA94" s="268"/>
      <c r="AB94" s="266"/>
      <c r="AC94" s="267"/>
      <c r="AD94" s="268"/>
      <c r="AE94" s="266"/>
      <c r="AF94" s="271"/>
      <c r="AG94" s="273"/>
      <c r="AH94" s="248"/>
      <c r="AI94" s="248"/>
      <c r="AJ94" s="248"/>
      <c r="AK94" s="248"/>
      <c r="AL94" s="248"/>
      <c r="AM94" s="248"/>
    </row>
    <row r="95" spans="1:39" s="29" customFormat="1" ht="12.95" customHeight="1">
      <c r="B95" s="260">
        <v>70</v>
      </c>
      <c r="C95" s="261" t="s">
        <v>190</v>
      </c>
      <c r="D95" s="287" t="s">
        <v>191</v>
      </c>
      <c r="E95" s="260">
        <v>2</v>
      </c>
      <c r="F95" s="262"/>
      <c r="G95" s="262" t="s">
        <v>78</v>
      </c>
      <c r="H95" s="263">
        <v>15</v>
      </c>
      <c r="I95" s="264"/>
      <c r="J95" s="265">
        <v>15</v>
      </c>
      <c r="K95" s="265"/>
      <c r="L95" s="265"/>
      <c r="M95" s="265"/>
      <c r="N95" s="265"/>
      <c r="O95" s="265"/>
      <c r="P95" s="266"/>
      <c r="Q95" s="267"/>
      <c r="R95" s="268"/>
      <c r="S95" s="266"/>
      <c r="T95" s="267"/>
      <c r="U95" s="268"/>
      <c r="V95" s="266"/>
      <c r="W95" s="269">
        <v>15</v>
      </c>
      <c r="X95" s="270">
        <v>2</v>
      </c>
      <c r="Y95" s="266"/>
      <c r="Z95" s="267"/>
      <c r="AA95" s="268"/>
      <c r="AB95" s="266"/>
      <c r="AC95" s="267"/>
      <c r="AD95" s="268"/>
      <c r="AE95" s="266"/>
      <c r="AF95" s="271"/>
      <c r="AG95" s="273"/>
      <c r="AH95" s="248"/>
      <c r="AI95" s="248"/>
      <c r="AJ95" s="248"/>
      <c r="AK95" s="248"/>
      <c r="AL95" s="248"/>
      <c r="AM95" s="248"/>
    </row>
    <row r="96" spans="1:39" s="29" customFormat="1" ht="12.95" customHeight="1">
      <c r="B96" s="260">
        <v>71</v>
      </c>
      <c r="C96" s="261" t="s">
        <v>192</v>
      </c>
      <c r="D96" s="287" t="s">
        <v>193</v>
      </c>
      <c r="E96" s="260">
        <v>3</v>
      </c>
      <c r="F96" s="262" t="s">
        <v>85</v>
      </c>
      <c r="G96" s="262"/>
      <c r="H96" s="263">
        <v>30</v>
      </c>
      <c r="I96" s="264">
        <v>30</v>
      </c>
      <c r="J96" s="265"/>
      <c r="K96" s="265"/>
      <c r="L96" s="265"/>
      <c r="M96" s="265"/>
      <c r="N96" s="265"/>
      <c r="O96" s="265"/>
      <c r="P96" s="266"/>
      <c r="Q96" s="267"/>
      <c r="R96" s="268"/>
      <c r="S96" s="266"/>
      <c r="T96" s="267"/>
      <c r="U96" s="268"/>
      <c r="V96" s="266"/>
      <c r="W96" s="269"/>
      <c r="X96" s="270"/>
      <c r="Y96" s="266">
        <v>30</v>
      </c>
      <c r="Z96" s="267"/>
      <c r="AA96" s="268">
        <v>3</v>
      </c>
      <c r="AB96" s="266"/>
      <c r="AC96" s="267"/>
      <c r="AD96" s="268"/>
      <c r="AE96" s="266"/>
      <c r="AF96" s="271"/>
      <c r="AG96" s="273"/>
      <c r="AH96" s="248"/>
      <c r="AI96" s="248"/>
      <c r="AJ96" s="248"/>
      <c r="AK96" s="248"/>
      <c r="AL96" s="248"/>
      <c r="AM96" s="248"/>
    </row>
    <row r="97" spans="2:39" s="29" customFormat="1" ht="12.95" customHeight="1">
      <c r="B97" s="260">
        <v>72</v>
      </c>
      <c r="C97" s="261" t="s">
        <v>194</v>
      </c>
      <c r="D97" s="287" t="s">
        <v>195</v>
      </c>
      <c r="E97" s="260">
        <v>2</v>
      </c>
      <c r="F97" s="262"/>
      <c r="G97" s="262" t="s">
        <v>85</v>
      </c>
      <c r="H97" s="263">
        <v>30</v>
      </c>
      <c r="I97" s="264"/>
      <c r="J97" s="265"/>
      <c r="K97" s="265"/>
      <c r="L97" s="265">
        <v>30</v>
      </c>
      <c r="M97" s="265"/>
      <c r="N97" s="265"/>
      <c r="O97" s="265"/>
      <c r="P97" s="266"/>
      <c r="Q97" s="267"/>
      <c r="R97" s="268"/>
      <c r="S97" s="266"/>
      <c r="T97" s="267"/>
      <c r="U97" s="268"/>
      <c r="V97" s="266"/>
      <c r="W97" s="269"/>
      <c r="X97" s="270"/>
      <c r="Y97" s="266"/>
      <c r="Z97" s="267">
        <v>30</v>
      </c>
      <c r="AA97" s="268">
        <v>2</v>
      </c>
      <c r="AB97" s="266"/>
      <c r="AC97" s="267"/>
      <c r="AD97" s="268"/>
      <c r="AE97" s="266"/>
      <c r="AF97" s="271"/>
      <c r="AG97" s="273"/>
      <c r="AH97" s="248"/>
      <c r="AI97" s="248"/>
      <c r="AJ97" s="248"/>
      <c r="AK97" s="248"/>
      <c r="AL97" s="248"/>
      <c r="AM97" s="248"/>
    </row>
    <row r="98" spans="2:39" s="29" customFormat="1" ht="12.95" customHeight="1">
      <c r="B98" s="260">
        <v>73</v>
      </c>
      <c r="C98" s="261" t="s">
        <v>196</v>
      </c>
      <c r="D98" s="287" t="s">
        <v>197</v>
      </c>
      <c r="E98" s="260">
        <v>2</v>
      </c>
      <c r="F98" s="262"/>
      <c r="G98" s="262" t="s">
        <v>85</v>
      </c>
      <c r="H98" s="263">
        <v>30</v>
      </c>
      <c r="I98" s="264"/>
      <c r="J98" s="265"/>
      <c r="K98" s="265"/>
      <c r="L98" s="265">
        <v>30</v>
      </c>
      <c r="M98" s="265"/>
      <c r="N98" s="265"/>
      <c r="O98" s="265"/>
      <c r="P98" s="266"/>
      <c r="Q98" s="267"/>
      <c r="R98" s="268"/>
      <c r="S98" s="266"/>
      <c r="T98" s="267"/>
      <c r="U98" s="268"/>
      <c r="V98" s="266"/>
      <c r="W98" s="269"/>
      <c r="X98" s="270"/>
      <c r="Y98" s="266"/>
      <c r="Z98" s="267">
        <v>30</v>
      </c>
      <c r="AA98" s="268">
        <v>2</v>
      </c>
      <c r="AB98" s="266"/>
      <c r="AC98" s="267"/>
      <c r="AD98" s="268"/>
      <c r="AE98" s="266"/>
      <c r="AF98" s="271"/>
      <c r="AG98" s="273"/>
      <c r="AH98" s="248"/>
      <c r="AI98" s="248"/>
      <c r="AJ98" s="248"/>
      <c r="AK98" s="248"/>
      <c r="AL98" s="248"/>
      <c r="AM98" s="248"/>
    </row>
    <row r="99" spans="2:39" s="29" customFormat="1" ht="12.95" customHeight="1">
      <c r="B99" s="260">
        <v>74</v>
      </c>
      <c r="C99" s="261" t="s">
        <v>198</v>
      </c>
      <c r="D99" s="287" t="s">
        <v>199</v>
      </c>
      <c r="E99" s="260">
        <v>2</v>
      </c>
      <c r="F99" s="262"/>
      <c r="G99" s="262" t="s">
        <v>109</v>
      </c>
      <c r="H99" s="263">
        <v>15</v>
      </c>
      <c r="I99" s="264"/>
      <c r="J99" s="265"/>
      <c r="K99" s="265">
        <v>15</v>
      </c>
      <c r="L99" s="265"/>
      <c r="M99" s="265"/>
      <c r="N99" s="265"/>
      <c r="O99" s="265"/>
      <c r="P99" s="266"/>
      <c r="Q99" s="267"/>
      <c r="R99" s="268"/>
      <c r="S99" s="266"/>
      <c r="T99" s="267"/>
      <c r="U99" s="268"/>
      <c r="V99" s="266"/>
      <c r="W99" s="269"/>
      <c r="X99" s="270"/>
      <c r="Y99" s="266"/>
      <c r="Z99" s="267"/>
      <c r="AA99" s="268"/>
      <c r="AB99" s="266"/>
      <c r="AC99" s="267">
        <v>15</v>
      </c>
      <c r="AD99" s="268">
        <v>2</v>
      </c>
      <c r="AE99" s="266"/>
      <c r="AF99" s="271"/>
      <c r="AG99" s="273"/>
      <c r="AH99" s="248"/>
      <c r="AI99" s="248"/>
      <c r="AJ99" s="248"/>
      <c r="AK99" s="248"/>
      <c r="AL99" s="248"/>
      <c r="AM99" s="248"/>
    </row>
    <row r="100" spans="2:39" s="29" customFormat="1" ht="12.95" customHeight="1" thickBot="1">
      <c r="B100" s="260">
        <v>75</v>
      </c>
      <c r="C100" s="298" t="s">
        <v>200</v>
      </c>
      <c r="D100" s="299" t="s">
        <v>201</v>
      </c>
      <c r="E100" s="297">
        <v>2</v>
      </c>
      <c r="F100" s="300" t="s">
        <v>109</v>
      </c>
      <c r="G100" s="300"/>
      <c r="H100" s="301">
        <v>15</v>
      </c>
      <c r="I100" s="302">
        <v>15</v>
      </c>
      <c r="J100" s="303"/>
      <c r="K100" s="303"/>
      <c r="L100" s="303"/>
      <c r="M100" s="303"/>
      <c r="N100" s="303"/>
      <c r="O100" s="303"/>
      <c r="P100" s="304"/>
      <c r="Q100" s="305"/>
      <c r="R100" s="306"/>
      <c r="S100" s="304"/>
      <c r="T100" s="305"/>
      <c r="U100" s="306"/>
      <c r="V100" s="304"/>
      <c r="W100" s="307"/>
      <c r="X100" s="308"/>
      <c r="Y100" s="304"/>
      <c r="Z100" s="305"/>
      <c r="AA100" s="306"/>
      <c r="AB100" s="304">
        <v>15</v>
      </c>
      <c r="AC100" s="305"/>
      <c r="AD100" s="306">
        <v>2</v>
      </c>
      <c r="AE100" s="304"/>
      <c r="AF100" s="309"/>
      <c r="AG100" s="284"/>
      <c r="AH100" s="248"/>
      <c r="AI100" s="248"/>
      <c r="AJ100" s="248"/>
      <c r="AK100" s="248"/>
      <c r="AL100" s="248"/>
      <c r="AM100" s="248"/>
    </row>
    <row r="101" spans="2:39" s="29" customFormat="1" ht="12.95" customHeight="1" thickTop="1" thickBot="1">
      <c r="B101" s="296"/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9"/>
      <c r="AH101" s="248"/>
      <c r="AI101" s="248"/>
      <c r="AJ101" s="248"/>
      <c r="AK101" s="248"/>
      <c r="AL101" s="248"/>
      <c r="AM101" s="248"/>
    </row>
    <row r="102" spans="2:39" s="29" customFormat="1" ht="17.25" customHeight="1" thickTop="1" thickBot="1">
      <c r="B102" s="384" t="s">
        <v>208</v>
      </c>
      <c r="C102" s="385"/>
      <c r="D102" s="274"/>
      <c r="E102" s="275">
        <f>SUM(E87:E100)</f>
        <v>27</v>
      </c>
      <c r="F102" s="276"/>
      <c r="G102" s="276"/>
      <c r="H102" s="275">
        <f t="shared" ref="H102:AG102" si="6">SUM(H87:H100)</f>
        <v>300</v>
      </c>
      <c r="I102" s="277">
        <f t="shared" si="6"/>
        <v>195</v>
      </c>
      <c r="J102" s="278">
        <f t="shared" si="6"/>
        <v>15</v>
      </c>
      <c r="K102" s="278">
        <f t="shared" si="6"/>
        <v>30</v>
      </c>
      <c r="L102" s="278">
        <f t="shared" si="6"/>
        <v>60</v>
      </c>
      <c r="M102" s="278">
        <f t="shared" si="6"/>
        <v>0</v>
      </c>
      <c r="N102" s="278">
        <f t="shared" si="6"/>
        <v>0</v>
      </c>
      <c r="O102" s="278">
        <f t="shared" si="6"/>
        <v>0</v>
      </c>
      <c r="P102" s="279">
        <f t="shared" si="6"/>
        <v>0</v>
      </c>
      <c r="Q102" s="280">
        <f t="shared" si="6"/>
        <v>0</v>
      </c>
      <c r="R102" s="281">
        <f t="shared" si="6"/>
        <v>0</v>
      </c>
      <c r="S102" s="279">
        <f t="shared" si="6"/>
        <v>75</v>
      </c>
      <c r="T102" s="280">
        <f t="shared" si="6"/>
        <v>15</v>
      </c>
      <c r="U102" s="281">
        <f t="shared" si="6"/>
        <v>8</v>
      </c>
      <c r="V102" s="279">
        <f t="shared" si="6"/>
        <v>75</v>
      </c>
      <c r="W102" s="280">
        <f t="shared" si="6"/>
        <v>15</v>
      </c>
      <c r="X102" s="281">
        <f t="shared" si="6"/>
        <v>8</v>
      </c>
      <c r="Y102" s="279">
        <f t="shared" si="6"/>
        <v>30</v>
      </c>
      <c r="Z102" s="280">
        <f t="shared" si="6"/>
        <v>60</v>
      </c>
      <c r="AA102" s="281">
        <f t="shared" si="6"/>
        <v>7</v>
      </c>
      <c r="AB102" s="279">
        <f t="shared" si="6"/>
        <v>15</v>
      </c>
      <c r="AC102" s="280">
        <f t="shared" si="6"/>
        <v>15</v>
      </c>
      <c r="AD102" s="281">
        <f t="shared" si="6"/>
        <v>4</v>
      </c>
      <c r="AE102" s="279">
        <f t="shared" si="6"/>
        <v>0</v>
      </c>
      <c r="AF102" s="282">
        <f t="shared" si="6"/>
        <v>0</v>
      </c>
      <c r="AG102" s="283">
        <f t="shared" si="6"/>
        <v>0</v>
      </c>
      <c r="AH102" s="248"/>
      <c r="AI102" s="248"/>
      <c r="AJ102" s="248"/>
      <c r="AK102" s="248"/>
      <c r="AL102" s="248"/>
      <c r="AM102" s="248"/>
    </row>
    <row r="103" spans="2:39" s="29" customFormat="1" ht="13.5" customHeight="1" thickTop="1" thickBot="1">
      <c r="B103" s="355" t="s">
        <v>17</v>
      </c>
      <c r="C103" s="356"/>
      <c r="D103" s="252"/>
      <c r="E103" s="253">
        <f>E69+E64+E52+E34+E18+E67+E71+E72+E73+E102</f>
        <v>183</v>
      </c>
      <c r="F103" s="362"/>
      <c r="G103" s="363"/>
      <c r="H103" s="253">
        <f>H64+H52+H34+H18+H67+H102</f>
        <v>1830</v>
      </c>
      <c r="I103" s="254">
        <f>I64+I52+I34+I18+I67+I102</f>
        <v>445</v>
      </c>
      <c r="J103" s="255">
        <f>J64+J52+J34+J18+J67+J102</f>
        <v>650</v>
      </c>
      <c r="K103" s="255">
        <f>K64+K52+K34+K18+K67+K102</f>
        <v>450</v>
      </c>
      <c r="L103" s="255">
        <f>L64+L52+L34+L18+L67+L102</f>
        <v>105</v>
      </c>
      <c r="M103" s="255">
        <f t="shared" ref="M103:R103" si="7">M64+M52+M34+M18+M67</f>
        <v>120</v>
      </c>
      <c r="N103" s="255">
        <f t="shared" si="7"/>
        <v>60</v>
      </c>
      <c r="O103" s="256">
        <f t="shared" si="7"/>
        <v>0</v>
      </c>
      <c r="P103" s="254">
        <f t="shared" si="7"/>
        <v>60</v>
      </c>
      <c r="Q103" s="254">
        <f t="shared" si="7"/>
        <v>315</v>
      </c>
      <c r="R103" s="254">
        <f t="shared" si="7"/>
        <v>30</v>
      </c>
      <c r="S103" s="254">
        <f>S64+S102+S52+S34+S18+S67</f>
        <v>135</v>
      </c>
      <c r="T103" s="254">
        <f>T64+T52+T34+T18+T67+T102</f>
        <v>240</v>
      </c>
      <c r="U103" s="254">
        <f>U64+U52+U34+U18+U67+U71+U72+U73+U102</f>
        <v>31</v>
      </c>
      <c r="V103" s="254">
        <f>V64+V52+V34+V18+V67+V102</f>
        <v>135</v>
      </c>
      <c r="W103" s="254">
        <f>W64+W52+W34+W18+W67+W102</f>
        <v>210</v>
      </c>
      <c r="X103" s="254">
        <f>X64+X52+X34+X18+X67+X102</f>
        <v>30</v>
      </c>
      <c r="Y103" s="254">
        <f>Y64+Y52+Y34+Y18+Y67+Y102</f>
        <v>60</v>
      </c>
      <c r="Z103" s="254">
        <f>Z64+Z52+Z34+Z18+Z67+Z102</f>
        <v>275</v>
      </c>
      <c r="AA103" s="257">
        <f>AA64+AA52+AA34+AA18+AA67+AA71+AA72+AA73+AA102</f>
        <v>31</v>
      </c>
      <c r="AB103" s="254">
        <f>AB64+AB52+AB34+AB18+AB67+AB102</f>
        <v>25</v>
      </c>
      <c r="AC103" s="256">
        <f>AC64+AC52+AC34+AC18+AC67+AC102</f>
        <v>255</v>
      </c>
      <c r="AD103" s="257">
        <f>AD64+AD52+AD34+AD18+AD69+AD102</f>
        <v>30</v>
      </c>
      <c r="AE103" s="254">
        <f>AE64+AE52+AE34+AE18+AE67+AE102</f>
        <v>30</v>
      </c>
      <c r="AF103" s="258">
        <f>AF64+AF52+AF34+AF18+AF67+AF102</f>
        <v>90</v>
      </c>
      <c r="AG103" s="259">
        <f>AG64+AG52+AG34+AG18+AG67+AG71+AG72+AG73+AG102</f>
        <v>31</v>
      </c>
      <c r="AH103" s="248"/>
      <c r="AI103" s="248"/>
      <c r="AJ103" s="248"/>
      <c r="AK103" s="248"/>
      <c r="AL103" s="248"/>
      <c r="AM103" s="248"/>
    </row>
    <row r="104" spans="2:39" s="32" customFormat="1" ht="12.95" customHeight="1" thickTop="1"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220"/>
      <c r="AH104" s="197"/>
      <c r="AI104" s="197"/>
      <c r="AJ104" s="197"/>
      <c r="AK104" s="197"/>
      <c r="AL104" s="33"/>
      <c r="AM104" s="33"/>
    </row>
    <row r="105" spans="2:39" s="2" customFormat="1" ht="17.100000000000001" customHeight="1" thickBot="1">
      <c r="B105" s="51"/>
      <c r="C105" s="51"/>
      <c r="D105" s="70"/>
      <c r="E105" s="71"/>
      <c r="F105" s="71" t="s">
        <v>23</v>
      </c>
      <c r="G105" s="72"/>
      <c r="H105" s="73">
        <f>SUM(P103:Q103,S103:T103,V103:W103,Y103:Z103,AB103:AC103,AE103:AF103)</f>
        <v>1830</v>
      </c>
      <c r="I105" s="74"/>
      <c r="J105" s="52"/>
      <c r="K105" s="52"/>
      <c r="L105" s="52"/>
      <c r="M105" s="52"/>
      <c r="N105" s="52"/>
      <c r="O105" s="52"/>
      <c r="P105" s="378"/>
      <c r="Q105" s="378"/>
      <c r="R105" s="221"/>
      <c r="S105" s="378"/>
      <c r="T105" s="378"/>
      <c r="U105" s="221"/>
      <c r="V105" s="378"/>
      <c r="W105" s="378"/>
      <c r="X105" s="221"/>
      <c r="Y105" s="378"/>
      <c r="Z105" s="378"/>
      <c r="AA105" s="221"/>
      <c r="AB105" s="378"/>
      <c r="AC105" s="378"/>
      <c r="AD105" s="221"/>
      <c r="AE105" s="378"/>
      <c r="AF105" s="378"/>
      <c r="AG105" s="220"/>
      <c r="AH105" s="227"/>
      <c r="AI105" s="227"/>
      <c r="AJ105" s="227"/>
      <c r="AK105" s="227"/>
      <c r="AL105" s="10"/>
      <c r="AM105" s="10"/>
    </row>
    <row r="106" spans="2:39" s="2" customFormat="1" ht="17.100000000000001" customHeight="1" thickTop="1" thickBot="1">
      <c r="B106" s="51"/>
      <c r="C106" s="51"/>
      <c r="D106" s="70"/>
      <c r="E106" s="71"/>
      <c r="F106" s="71" t="s">
        <v>24</v>
      </c>
      <c r="G106" s="71"/>
      <c r="H106" s="73">
        <f>SUM(I103:O103)</f>
        <v>1830</v>
      </c>
      <c r="I106" s="75"/>
      <c r="J106" s="53"/>
      <c r="K106" s="352" t="s">
        <v>15</v>
      </c>
      <c r="L106" s="352"/>
      <c r="M106" s="352"/>
      <c r="N106" s="352"/>
      <c r="O106" s="353"/>
      <c r="P106" s="68">
        <f>COUNTIF($F13:$F104,1)</f>
        <v>3</v>
      </c>
      <c r="Q106" s="69">
        <f>COUNTIF($G13:$G104,1)</f>
        <v>9</v>
      </c>
      <c r="R106" s="222"/>
      <c r="S106" s="68">
        <f>COUNTIF($F13:$F104,2)</f>
        <v>4</v>
      </c>
      <c r="T106" s="69">
        <f>COUNTIF($G13:$G104,2)</f>
        <v>15</v>
      </c>
      <c r="U106" s="222"/>
      <c r="V106" s="68">
        <f>COUNTIF($F13:$F104,3)</f>
        <v>5</v>
      </c>
      <c r="W106" s="69">
        <f>COUNTIF($G13:$G104,3)</f>
        <v>14</v>
      </c>
      <c r="X106" s="222"/>
      <c r="Y106" s="68">
        <f>COUNTIF($F13:$F104,4)</f>
        <v>4</v>
      </c>
      <c r="Z106" s="69">
        <f>COUNTIF($G13:$G104,4)</f>
        <v>13</v>
      </c>
      <c r="AA106" s="222"/>
      <c r="AB106" s="68">
        <f>COUNTIF($F13:$F104,5)</f>
        <v>3</v>
      </c>
      <c r="AC106" s="69">
        <f>COUNTIF($G13:$G104,5)</f>
        <v>11</v>
      </c>
      <c r="AD106" s="222"/>
      <c r="AE106" s="68">
        <f>COUNTIF($F13:$F104,6)</f>
        <v>0</v>
      </c>
      <c r="AF106" s="92">
        <f>COUNTIF($G13:$G104,6)</f>
        <v>5</v>
      </c>
      <c r="AG106" s="223"/>
      <c r="AH106" s="227"/>
      <c r="AI106" s="227"/>
      <c r="AJ106" s="227"/>
      <c r="AK106" s="227"/>
      <c r="AL106" s="10"/>
      <c r="AM106" s="10"/>
    </row>
    <row r="107" spans="2:39" s="2" customFormat="1" ht="17.100000000000001" customHeight="1" thickTop="1">
      <c r="B107" s="54"/>
      <c r="C107" s="55"/>
      <c r="D107" s="76"/>
      <c r="E107" s="77"/>
      <c r="F107" s="77"/>
      <c r="G107" s="77"/>
      <c r="H107" s="78" t="str">
        <f>IF(H105=H106,"","BŁĄD !!! SPRAWDŹ WIERSZ OGÓŁEM")</f>
        <v/>
      </c>
      <c r="I107" s="77"/>
      <c r="J107" s="56"/>
      <c r="K107" s="56"/>
      <c r="L107" s="56"/>
      <c r="M107" s="56"/>
      <c r="N107" s="56"/>
      <c r="O107" s="56"/>
      <c r="P107" s="57" t="str">
        <f>IF(P106&gt;8,"za dużo E","")</f>
        <v/>
      </c>
      <c r="Q107" s="57"/>
      <c r="R107" s="57"/>
      <c r="S107" s="57" t="str">
        <f>IF(S106&gt;8,"za dużo E","")</f>
        <v/>
      </c>
      <c r="T107" s="57"/>
      <c r="U107" s="57"/>
      <c r="V107" s="57" t="str">
        <f>IF(V106&gt;8,"za dużo E","")</f>
        <v/>
      </c>
      <c r="W107" s="57"/>
      <c r="X107" s="57"/>
      <c r="Y107" s="57" t="str">
        <f>IF(Y106&gt;8,"za dużo E","")</f>
        <v/>
      </c>
      <c r="Z107" s="57"/>
      <c r="AA107" s="57"/>
      <c r="AB107" s="57" t="str">
        <f>IF(AB106&gt;8,"za dużo E","")</f>
        <v/>
      </c>
      <c r="AC107" s="57"/>
      <c r="AD107" s="57"/>
      <c r="AE107" s="57" t="str">
        <f>IF(AE106&gt;8,"za dużo E","")</f>
        <v/>
      </c>
      <c r="AF107" s="57"/>
      <c r="AG107" s="33"/>
      <c r="AH107" s="227"/>
      <c r="AI107" s="227"/>
      <c r="AJ107" s="227"/>
      <c r="AK107" s="227"/>
      <c r="AL107" s="10"/>
      <c r="AM107" s="10"/>
    </row>
    <row r="108" spans="2:39" s="2" customFormat="1" ht="17.100000000000001" customHeight="1">
      <c r="B108" s="24"/>
      <c r="C108" s="5"/>
      <c r="D108" s="4"/>
      <c r="E108" s="5"/>
      <c r="F108" s="5"/>
      <c r="G108" s="23"/>
      <c r="H108" s="25"/>
      <c r="I108" s="23"/>
      <c r="J108" s="23"/>
      <c r="K108" s="5"/>
      <c r="L108" s="5"/>
      <c r="M108" s="5"/>
      <c r="N108" s="5"/>
      <c r="O108" s="5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10"/>
      <c r="AH108" s="227"/>
      <c r="AI108" s="227"/>
      <c r="AJ108" s="227"/>
      <c r="AK108" s="227"/>
      <c r="AL108" s="10"/>
      <c r="AM108" s="10"/>
    </row>
    <row r="109" spans="2:39" s="2" customFormat="1" ht="17.100000000000001" customHeight="1">
      <c r="B109" s="26"/>
      <c r="C109" s="5"/>
      <c r="D109" s="27"/>
      <c r="E109" s="28"/>
      <c r="F109" s="205"/>
      <c r="G109" s="5"/>
      <c r="H109" s="25"/>
      <c r="I109" s="5"/>
      <c r="J109" s="5"/>
      <c r="K109" s="23"/>
      <c r="L109" s="23"/>
      <c r="M109" s="23"/>
      <c r="N109" s="23"/>
      <c r="O109" s="23"/>
      <c r="P109" s="23"/>
      <c r="Q109" s="23" t="s">
        <v>39</v>
      </c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10"/>
      <c r="AH109" s="10"/>
      <c r="AI109" s="10"/>
      <c r="AJ109" s="10"/>
      <c r="AK109" s="10"/>
      <c r="AL109" s="10"/>
      <c r="AM109" s="10"/>
    </row>
    <row r="110" spans="2:39" s="2" customFormat="1" ht="17.100000000000001" customHeight="1">
      <c r="B110" s="26"/>
      <c r="C110" s="5"/>
      <c r="D110" s="4"/>
      <c r="E110" s="5"/>
      <c r="F110" s="5"/>
      <c r="G110" s="5"/>
      <c r="H110" s="25"/>
      <c r="I110" s="5"/>
      <c r="J110" s="5"/>
      <c r="K110" s="23"/>
      <c r="L110" s="23"/>
      <c r="M110" s="23"/>
      <c r="N110" s="23"/>
      <c r="O110" s="23"/>
      <c r="P110" s="23"/>
      <c r="Q110" s="23" t="s">
        <v>40</v>
      </c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10"/>
      <c r="AH110" s="10"/>
      <c r="AI110" s="10"/>
      <c r="AJ110" s="10"/>
      <c r="AK110" s="10"/>
      <c r="AL110" s="10"/>
      <c r="AM110" s="10"/>
    </row>
    <row r="111" spans="2:39" ht="17.100000000000001" customHeight="1">
      <c r="B111" s="204" t="s">
        <v>156</v>
      </c>
      <c r="C111" s="5"/>
      <c r="G111" s="5"/>
      <c r="H111" s="25"/>
      <c r="I111" s="5"/>
      <c r="J111" s="5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10"/>
      <c r="AH111" s="10"/>
      <c r="AI111" s="10"/>
      <c r="AJ111" s="10"/>
      <c r="AK111" s="10"/>
      <c r="AL111" s="10"/>
      <c r="AM111" s="10"/>
    </row>
    <row r="112" spans="2:39" ht="17.100000000000001" customHeight="1">
      <c r="B112" s="204" t="s">
        <v>157</v>
      </c>
      <c r="C112" s="5"/>
      <c r="G112" s="5"/>
      <c r="H112" s="25"/>
      <c r="I112" s="5"/>
      <c r="J112" s="5"/>
      <c r="K112" s="23"/>
      <c r="L112" s="23"/>
      <c r="M112" s="23"/>
      <c r="N112" s="23"/>
      <c r="O112" s="23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2:5">
      <c r="B113" s="205"/>
      <c r="D113" s="205"/>
      <c r="E113" s="205"/>
    </row>
    <row r="114" spans="2:5">
      <c r="B114" s="205"/>
      <c r="D114" s="205"/>
      <c r="E114" s="205"/>
    </row>
    <row r="115" spans="2:5">
      <c r="B115" s="205"/>
      <c r="D115" s="205"/>
      <c r="E115" s="205"/>
    </row>
    <row r="116" spans="2:5">
      <c r="B116" s="205"/>
      <c r="D116" s="205"/>
      <c r="E116" s="205"/>
    </row>
    <row r="117" spans="2:5">
      <c r="B117" s="205"/>
      <c r="D117" s="205"/>
      <c r="E117" s="205"/>
    </row>
    <row r="118" spans="2:5">
      <c r="B118" s="205"/>
      <c r="D118" s="205"/>
      <c r="E118" s="205"/>
    </row>
    <row r="119" spans="2:5">
      <c r="B119" s="205"/>
      <c r="D119" s="205"/>
      <c r="E119" s="205"/>
    </row>
    <row r="120" spans="2:5">
      <c r="B120" s="205"/>
      <c r="D120" s="205"/>
      <c r="E120" s="205"/>
    </row>
    <row r="121" spans="2:5">
      <c r="B121" s="205"/>
      <c r="D121" s="205"/>
      <c r="E121" s="205"/>
    </row>
    <row r="122" spans="2:5">
      <c r="B122" s="205"/>
      <c r="D122" s="205"/>
      <c r="E122" s="205"/>
    </row>
    <row r="123" spans="2:5">
      <c r="B123" s="205"/>
      <c r="D123" s="205"/>
      <c r="E123" s="205"/>
    </row>
    <row r="124" spans="2:5">
      <c r="B124" s="205"/>
      <c r="D124" s="205"/>
      <c r="E124" s="205"/>
    </row>
    <row r="125" spans="2:5">
      <c r="B125" s="205"/>
      <c r="D125" s="205"/>
      <c r="E125" s="205"/>
    </row>
    <row r="126" spans="2:5">
      <c r="B126" s="205"/>
      <c r="D126" s="205"/>
      <c r="E126" s="205"/>
    </row>
    <row r="127" spans="2:5">
      <c r="B127" s="205"/>
      <c r="D127" s="205"/>
      <c r="E127" s="205"/>
    </row>
    <row r="128" spans="2:5">
      <c r="B128" s="205"/>
      <c r="D128" s="205"/>
      <c r="E128" s="205"/>
    </row>
    <row r="129" spans="2:5">
      <c r="B129" s="205"/>
      <c r="D129" s="205"/>
      <c r="E129" s="205"/>
    </row>
    <row r="130" spans="2:5">
      <c r="B130" s="205"/>
      <c r="D130" s="205"/>
      <c r="E130" s="205"/>
    </row>
    <row r="131" spans="2:5">
      <c r="B131" s="205"/>
      <c r="D131" s="205"/>
      <c r="E131" s="205"/>
    </row>
    <row r="132" spans="2:5">
      <c r="B132" s="205"/>
      <c r="D132" s="205"/>
      <c r="E132" s="205"/>
    </row>
    <row r="133" spans="2:5">
      <c r="B133" s="205"/>
      <c r="D133" s="205"/>
      <c r="E133" s="205"/>
    </row>
    <row r="134" spans="2:5">
      <c r="B134" s="205"/>
      <c r="D134" s="205"/>
      <c r="E134" s="205"/>
    </row>
    <row r="135" spans="2:5">
      <c r="B135" s="205"/>
      <c r="D135" s="205"/>
      <c r="E135" s="205"/>
    </row>
    <row r="136" spans="2:5">
      <c r="B136" s="205"/>
      <c r="D136" s="205"/>
      <c r="E136" s="205"/>
    </row>
    <row r="137" spans="2:5">
      <c r="B137" s="205"/>
      <c r="D137" s="205"/>
      <c r="E137" s="205"/>
    </row>
    <row r="138" spans="2:5">
      <c r="B138" s="205"/>
      <c r="D138" s="205"/>
      <c r="E138" s="205"/>
    </row>
    <row r="139" spans="2:5">
      <c r="B139" s="205"/>
      <c r="D139" s="205"/>
      <c r="E139" s="205"/>
    </row>
    <row r="140" spans="2:5">
      <c r="B140" s="205"/>
      <c r="D140" s="205"/>
      <c r="E140" s="205"/>
    </row>
    <row r="141" spans="2:5">
      <c r="B141" s="205"/>
      <c r="D141" s="205"/>
      <c r="E141" s="205"/>
    </row>
    <row r="142" spans="2:5">
      <c r="B142" s="205"/>
      <c r="D142" s="205"/>
      <c r="E142" s="205"/>
    </row>
    <row r="143" spans="2:5">
      <c r="B143" s="205"/>
      <c r="D143" s="205"/>
      <c r="E143" s="205"/>
    </row>
    <row r="144" spans="2:5">
      <c r="B144" s="205"/>
      <c r="D144" s="205"/>
      <c r="E144" s="205"/>
    </row>
    <row r="145" spans="2:5">
      <c r="B145" s="205"/>
      <c r="D145" s="205"/>
      <c r="E145" s="205"/>
    </row>
    <row r="146" spans="2:5">
      <c r="B146" s="205"/>
      <c r="D146" s="205"/>
      <c r="E146" s="205"/>
    </row>
    <row r="147" spans="2:5">
      <c r="B147" s="205"/>
      <c r="D147" s="205"/>
      <c r="E147" s="205"/>
    </row>
    <row r="148" spans="2:5">
      <c r="B148" s="205"/>
      <c r="D148" s="205"/>
      <c r="E148" s="205"/>
    </row>
    <row r="149" spans="2:5">
      <c r="B149" s="205"/>
      <c r="D149" s="205"/>
      <c r="E149" s="205"/>
    </row>
    <row r="150" spans="2:5">
      <c r="B150" s="205"/>
      <c r="D150" s="205"/>
      <c r="E150" s="205"/>
    </row>
    <row r="151" spans="2:5">
      <c r="B151" s="205"/>
      <c r="D151" s="205"/>
      <c r="E151" s="205"/>
    </row>
    <row r="152" spans="2:5">
      <c r="B152" s="205"/>
      <c r="D152" s="205"/>
      <c r="E152" s="205"/>
    </row>
    <row r="153" spans="2:5">
      <c r="B153" s="205"/>
      <c r="D153" s="205"/>
      <c r="E153" s="205"/>
    </row>
    <row r="154" spans="2:5">
      <c r="B154" s="205"/>
      <c r="D154" s="205"/>
      <c r="E154" s="205"/>
    </row>
    <row r="155" spans="2:5">
      <c r="B155" s="205"/>
      <c r="D155" s="205"/>
      <c r="E155" s="205"/>
    </row>
    <row r="156" spans="2:5">
      <c r="B156" s="205"/>
      <c r="D156" s="205"/>
      <c r="E156" s="205"/>
    </row>
    <row r="157" spans="2:5">
      <c r="B157" s="205"/>
      <c r="D157" s="205"/>
      <c r="E157" s="205"/>
    </row>
    <row r="158" spans="2:5">
      <c r="B158" s="205"/>
      <c r="D158" s="205"/>
      <c r="E158" s="205"/>
    </row>
    <row r="159" spans="2:5">
      <c r="B159" s="205"/>
      <c r="D159" s="205"/>
      <c r="E159" s="205"/>
    </row>
    <row r="160" spans="2:5">
      <c r="B160" s="205"/>
      <c r="D160" s="205"/>
      <c r="E160" s="205"/>
    </row>
    <row r="161" spans="2:5">
      <c r="B161" s="205"/>
      <c r="D161" s="205"/>
      <c r="E161" s="205"/>
    </row>
    <row r="162" spans="2:5">
      <c r="B162" s="205"/>
      <c r="D162" s="205"/>
      <c r="E162" s="205"/>
    </row>
    <row r="163" spans="2:5">
      <c r="B163" s="205"/>
      <c r="D163" s="205"/>
      <c r="E163" s="205"/>
    </row>
    <row r="164" spans="2:5">
      <c r="B164" s="205"/>
      <c r="D164" s="205"/>
      <c r="E164" s="205"/>
    </row>
    <row r="165" spans="2:5">
      <c r="B165" s="205"/>
      <c r="D165" s="205"/>
      <c r="E165" s="205"/>
    </row>
    <row r="166" spans="2:5">
      <c r="B166" s="205"/>
      <c r="D166" s="205"/>
      <c r="E166" s="205"/>
    </row>
    <row r="167" spans="2:5">
      <c r="B167" s="205"/>
      <c r="D167" s="205"/>
      <c r="E167" s="205"/>
    </row>
    <row r="168" spans="2:5">
      <c r="B168" s="205"/>
      <c r="D168" s="205"/>
      <c r="E168" s="205"/>
    </row>
    <row r="169" spans="2:5">
      <c r="B169" s="205"/>
      <c r="D169" s="205"/>
      <c r="E169" s="205"/>
    </row>
    <row r="170" spans="2:5">
      <c r="B170" s="205"/>
      <c r="D170" s="205"/>
      <c r="E170" s="205"/>
    </row>
    <row r="171" spans="2:5">
      <c r="B171" s="205"/>
      <c r="D171" s="205"/>
      <c r="E171" s="205"/>
    </row>
    <row r="172" spans="2:5">
      <c r="B172" s="205"/>
      <c r="D172" s="205"/>
      <c r="E172" s="205"/>
    </row>
    <row r="173" spans="2:5">
      <c r="B173" s="205"/>
      <c r="D173" s="205"/>
      <c r="E173" s="205"/>
    </row>
    <row r="174" spans="2:5">
      <c r="B174" s="205"/>
      <c r="D174" s="205"/>
      <c r="E174" s="205"/>
    </row>
    <row r="175" spans="2:5">
      <c r="B175" s="205"/>
      <c r="D175" s="205"/>
      <c r="E175" s="205"/>
    </row>
    <row r="176" spans="2:5">
      <c r="B176" s="205"/>
      <c r="D176" s="205"/>
      <c r="E176" s="205"/>
    </row>
    <row r="177" spans="2:5">
      <c r="B177" s="205"/>
      <c r="D177" s="205"/>
      <c r="E177" s="205"/>
    </row>
    <row r="178" spans="2:5">
      <c r="B178" s="205"/>
      <c r="D178" s="205"/>
      <c r="E178" s="205"/>
    </row>
    <row r="179" spans="2:5">
      <c r="B179" s="205"/>
      <c r="D179" s="205"/>
      <c r="E179" s="205"/>
    </row>
    <row r="180" spans="2:5">
      <c r="B180" s="205"/>
      <c r="D180" s="205"/>
      <c r="E180" s="205"/>
    </row>
    <row r="181" spans="2:5">
      <c r="B181" s="205"/>
      <c r="D181" s="205"/>
      <c r="E181" s="205"/>
    </row>
    <row r="182" spans="2:5">
      <c r="B182" s="205"/>
      <c r="D182" s="205"/>
      <c r="E182" s="205"/>
    </row>
    <row r="183" spans="2:5">
      <c r="B183" s="205"/>
      <c r="D183" s="205"/>
      <c r="E183" s="205"/>
    </row>
    <row r="184" spans="2:5">
      <c r="B184" s="205"/>
      <c r="D184" s="205"/>
      <c r="E184" s="205"/>
    </row>
    <row r="185" spans="2:5">
      <c r="B185" s="205"/>
      <c r="D185" s="205"/>
      <c r="E185" s="205"/>
    </row>
    <row r="186" spans="2:5">
      <c r="B186" s="205"/>
      <c r="D186" s="205"/>
      <c r="E186" s="205"/>
    </row>
    <row r="187" spans="2:5">
      <c r="B187" s="205"/>
      <c r="D187" s="205"/>
      <c r="E187" s="205"/>
    </row>
    <row r="188" spans="2:5">
      <c r="B188" s="205"/>
      <c r="D188" s="205"/>
      <c r="E188" s="205"/>
    </row>
    <row r="189" spans="2:5">
      <c r="B189" s="205"/>
      <c r="D189" s="205"/>
      <c r="E189" s="205"/>
    </row>
    <row r="190" spans="2:5">
      <c r="B190" s="205"/>
      <c r="D190" s="205"/>
      <c r="E190" s="205"/>
    </row>
    <row r="191" spans="2:5">
      <c r="B191" s="205"/>
      <c r="D191" s="205"/>
      <c r="E191" s="205"/>
    </row>
    <row r="192" spans="2:5">
      <c r="B192" s="205"/>
      <c r="D192" s="205"/>
      <c r="E192" s="205"/>
    </row>
    <row r="193" spans="2:5">
      <c r="B193" s="205"/>
      <c r="D193" s="205"/>
      <c r="E193" s="205"/>
    </row>
    <row r="194" spans="2:5">
      <c r="B194" s="205"/>
      <c r="D194" s="205"/>
      <c r="E194" s="205"/>
    </row>
    <row r="195" spans="2:5">
      <c r="B195" s="205"/>
      <c r="D195" s="205"/>
      <c r="E195" s="205"/>
    </row>
    <row r="196" spans="2:5">
      <c r="B196" s="205"/>
      <c r="D196" s="205"/>
      <c r="E196" s="205"/>
    </row>
    <row r="197" spans="2:5">
      <c r="B197" s="205"/>
      <c r="D197" s="205"/>
      <c r="E197" s="205"/>
    </row>
    <row r="198" spans="2:5">
      <c r="B198" s="205"/>
      <c r="D198" s="205"/>
      <c r="E198" s="205"/>
    </row>
    <row r="199" spans="2:5">
      <c r="B199" s="205"/>
      <c r="D199" s="205"/>
      <c r="E199" s="205"/>
    </row>
    <row r="200" spans="2:5">
      <c r="B200" s="205"/>
      <c r="D200" s="205"/>
      <c r="E200" s="205"/>
    </row>
    <row r="201" spans="2:5">
      <c r="B201" s="205"/>
      <c r="D201" s="205"/>
      <c r="E201" s="205"/>
    </row>
    <row r="202" spans="2:5">
      <c r="B202" s="205"/>
      <c r="D202" s="205"/>
      <c r="E202" s="205"/>
    </row>
    <row r="203" spans="2:5">
      <c r="B203" s="205"/>
      <c r="D203" s="205"/>
      <c r="E203" s="205"/>
    </row>
    <row r="204" spans="2:5">
      <c r="B204" s="205"/>
      <c r="D204" s="205"/>
      <c r="E204" s="205"/>
    </row>
    <row r="205" spans="2:5">
      <c r="B205" s="205"/>
      <c r="D205" s="205"/>
      <c r="E205" s="205"/>
    </row>
    <row r="206" spans="2:5">
      <c r="B206" s="205"/>
      <c r="D206" s="205"/>
      <c r="E206" s="205"/>
    </row>
    <row r="207" spans="2:5">
      <c r="B207" s="205"/>
      <c r="D207" s="205"/>
      <c r="E207" s="205"/>
    </row>
    <row r="208" spans="2:5">
      <c r="B208" s="205"/>
      <c r="D208" s="205"/>
      <c r="E208" s="205"/>
    </row>
    <row r="209" spans="2:5">
      <c r="B209" s="205"/>
      <c r="D209" s="205"/>
      <c r="E209" s="205"/>
    </row>
    <row r="210" spans="2:5">
      <c r="B210" s="205"/>
      <c r="D210" s="205"/>
      <c r="E210" s="205"/>
    </row>
    <row r="211" spans="2:5">
      <c r="B211" s="205"/>
      <c r="D211" s="205"/>
      <c r="E211" s="205"/>
    </row>
    <row r="212" spans="2:5">
      <c r="B212" s="205"/>
      <c r="D212" s="205"/>
      <c r="E212" s="205"/>
    </row>
    <row r="213" spans="2:5">
      <c r="B213" s="205"/>
      <c r="D213" s="205"/>
      <c r="E213" s="205"/>
    </row>
    <row r="214" spans="2:5">
      <c r="B214" s="205"/>
      <c r="D214" s="205"/>
      <c r="E214" s="205"/>
    </row>
    <row r="215" spans="2:5">
      <c r="B215" s="205"/>
      <c r="D215" s="205"/>
      <c r="E215" s="205"/>
    </row>
    <row r="216" spans="2:5">
      <c r="B216" s="205"/>
      <c r="D216" s="205"/>
      <c r="E216" s="205"/>
    </row>
    <row r="217" spans="2:5">
      <c r="B217" s="205"/>
      <c r="D217" s="205"/>
      <c r="E217" s="205"/>
    </row>
    <row r="218" spans="2:5">
      <c r="B218" s="205"/>
      <c r="D218" s="205"/>
      <c r="E218" s="205"/>
    </row>
    <row r="219" spans="2:5">
      <c r="B219" s="205"/>
      <c r="D219" s="205"/>
      <c r="E219" s="205"/>
    </row>
    <row r="220" spans="2:5">
      <c r="B220" s="205"/>
      <c r="D220" s="205"/>
      <c r="E220" s="205"/>
    </row>
    <row r="221" spans="2:5">
      <c r="B221" s="205"/>
      <c r="D221" s="205"/>
      <c r="E221" s="205"/>
    </row>
    <row r="222" spans="2:5">
      <c r="B222" s="205"/>
      <c r="D222" s="205"/>
      <c r="E222" s="205"/>
    </row>
    <row r="223" spans="2:5">
      <c r="B223" s="205"/>
      <c r="D223" s="205"/>
      <c r="E223" s="205"/>
    </row>
    <row r="224" spans="2:5">
      <c r="B224" s="205"/>
      <c r="D224" s="205"/>
      <c r="E224" s="205"/>
    </row>
    <row r="225" spans="2:5">
      <c r="B225" s="205"/>
      <c r="D225" s="205"/>
      <c r="E225" s="205"/>
    </row>
    <row r="226" spans="2:5">
      <c r="B226" s="205"/>
      <c r="D226" s="205"/>
      <c r="E226" s="205"/>
    </row>
    <row r="227" spans="2:5">
      <c r="B227" s="205"/>
      <c r="D227" s="205"/>
      <c r="E227" s="205"/>
    </row>
    <row r="228" spans="2:5">
      <c r="B228" s="205"/>
      <c r="D228" s="205"/>
      <c r="E228" s="205"/>
    </row>
    <row r="229" spans="2:5">
      <c r="B229" s="205"/>
      <c r="D229" s="205"/>
      <c r="E229" s="205"/>
    </row>
    <row r="230" spans="2:5">
      <c r="B230" s="205"/>
      <c r="D230" s="205"/>
      <c r="E230" s="205"/>
    </row>
    <row r="231" spans="2:5">
      <c r="B231" s="205"/>
      <c r="D231" s="205"/>
      <c r="E231" s="205"/>
    </row>
    <row r="232" spans="2:5">
      <c r="B232" s="205"/>
      <c r="D232" s="205"/>
      <c r="E232" s="205"/>
    </row>
    <row r="233" spans="2:5">
      <c r="B233" s="205"/>
      <c r="D233" s="205"/>
      <c r="E233" s="205"/>
    </row>
    <row r="234" spans="2:5">
      <c r="B234" s="205"/>
      <c r="D234" s="205"/>
      <c r="E234" s="205"/>
    </row>
    <row r="235" spans="2:5">
      <c r="B235" s="205"/>
      <c r="D235" s="205"/>
      <c r="E235" s="205"/>
    </row>
    <row r="236" spans="2:5">
      <c r="B236" s="205"/>
      <c r="D236" s="205"/>
      <c r="E236" s="205"/>
    </row>
    <row r="237" spans="2:5">
      <c r="B237" s="205"/>
      <c r="D237" s="205"/>
      <c r="E237" s="205"/>
    </row>
    <row r="238" spans="2:5">
      <c r="B238" s="205"/>
      <c r="D238" s="205"/>
      <c r="E238" s="205"/>
    </row>
    <row r="239" spans="2:5">
      <c r="B239" s="205"/>
      <c r="D239" s="205"/>
      <c r="E239" s="205"/>
    </row>
    <row r="240" spans="2:5">
      <c r="B240" s="205"/>
      <c r="D240" s="205"/>
      <c r="E240" s="205"/>
    </row>
    <row r="241" spans="2:5">
      <c r="B241" s="205"/>
      <c r="D241" s="205"/>
      <c r="E241" s="205"/>
    </row>
    <row r="242" spans="2:5">
      <c r="B242" s="205"/>
      <c r="D242" s="205"/>
      <c r="E242" s="205"/>
    </row>
    <row r="243" spans="2:5">
      <c r="B243" s="205"/>
      <c r="D243" s="205"/>
      <c r="E243" s="205"/>
    </row>
    <row r="244" spans="2:5">
      <c r="B244" s="205"/>
      <c r="D244" s="205"/>
      <c r="E244" s="205"/>
    </row>
    <row r="245" spans="2:5">
      <c r="B245" s="205"/>
      <c r="D245" s="205"/>
      <c r="E245" s="205"/>
    </row>
    <row r="246" spans="2:5">
      <c r="B246" s="205"/>
      <c r="D246" s="205"/>
      <c r="E246" s="205"/>
    </row>
    <row r="247" spans="2:5">
      <c r="B247" s="205"/>
      <c r="D247" s="205"/>
      <c r="E247" s="205"/>
    </row>
    <row r="248" spans="2:5">
      <c r="B248" s="205"/>
      <c r="D248" s="205"/>
      <c r="E248" s="205"/>
    </row>
    <row r="249" spans="2:5">
      <c r="B249" s="205"/>
      <c r="D249" s="205"/>
      <c r="E249" s="205"/>
    </row>
    <row r="250" spans="2:5">
      <c r="B250" s="205"/>
      <c r="D250" s="205"/>
      <c r="E250" s="205"/>
    </row>
    <row r="251" spans="2:5">
      <c r="B251" s="205"/>
      <c r="D251" s="205"/>
      <c r="E251" s="205"/>
    </row>
    <row r="252" spans="2:5">
      <c r="B252" s="205"/>
      <c r="D252" s="205"/>
      <c r="E252" s="205"/>
    </row>
    <row r="253" spans="2:5">
      <c r="B253" s="205"/>
      <c r="D253" s="205"/>
      <c r="E253" s="205"/>
    </row>
    <row r="254" spans="2:5">
      <c r="B254" s="205"/>
      <c r="D254" s="205"/>
      <c r="E254" s="205"/>
    </row>
    <row r="255" spans="2:5">
      <c r="B255" s="205"/>
      <c r="D255" s="205"/>
      <c r="E255" s="205"/>
    </row>
    <row r="256" spans="2:5">
      <c r="B256" s="205"/>
      <c r="D256" s="205"/>
      <c r="E256" s="205"/>
    </row>
    <row r="257" spans="2:5">
      <c r="B257" s="205"/>
      <c r="D257" s="205"/>
      <c r="E257" s="205"/>
    </row>
    <row r="258" spans="2:5">
      <c r="B258" s="205"/>
      <c r="D258" s="205"/>
      <c r="E258" s="205"/>
    </row>
    <row r="259" spans="2:5">
      <c r="B259" s="205"/>
      <c r="D259" s="205"/>
      <c r="E259" s="205"/>
    </row>
    <row r="260" spans="2:5">
      <c r="B260" s="205"/>
      <c r="D260" s="205"/>
      <c r="E260" s="205"/>
    </row>
    <row r="261" spans="2:5">
      <c r="B261" s="205"/>
      <c r="D261" s="205"/>
      <c r="E261" s="205"/>
    </row>
    <row r="262" spans="2:5">
      <c r="B262" s="205"/>
      <c r="D262" s="205"/>
      <c r="E262" s="205"/>
    </row>
    <row r="263" spans="2:5">
      <c r="B263" s="205"/>
      <c r="D263" s="205"/>
      <c r="E263" s="205"/>
    </row>
    <row r="264" spans="2:5">
      <c r="B264" s="205"/>
      <c r="D264" s="205"/>
      <c r="E264" s="205"/>
    </row>
    <row r="265" spans="2:5">
      <c r="B265" s="205"/>
      <c r="D265" s="205"/>
      <c r="E265" s="205"/>
    </row>
    <row r="266" spans="2:5">
      <c r="B266" s="205"/>
      <c r="D266" s="205"/>
      <c r="E266" s="205"/>
    </row>
    <row r="267" spans="2:5">
      <c r="B267" s="205"/>
      <c r="D267" s="205"/>
      <c r="E267" s="205"/>
    </row>
    <row r="268" spans="2:5">
      <c r="B268" s="205"/>
      <c r="D268" s="205"/>
      <c r="E268" s="205"/>
    </row>
    <row r="269" spans="2:5">
      <c r="B269" s="205"/>
      <c r="D269" s="205"/>
      <c r="E269" s="205"/>
    </row>
    <row r="270" spans="2:5">
      <c r="B270" s="205"/>
      <c r="D270" s="205"/>
      <c r="E270" s="205"/>
    </row>
    <row r="271" spans="2:5">
      <c r="B271" s="205"/>
      <c r="D271" s="205"/>
      <c r="E271" s="205"/>
    </row>
    <row r="272" spans="2:5">
      <c r="B272" s="205"/>
      <c r="D272" s="205"/>
      <c r="E272" s="205"/>
    </row>
    <row r="273" spans="2:5">
      <c r="B273" s="205"/>
      <c r="D273" s="205"/>
      <c r="E273" s="205"/>
    </row>
    <row r="274" spans="2:5">
      <c r="B274" s="205"/>
      <c r="D274" s="205"/>
      <c r="E274" s="205"/>
    </row>
    <row r="275" spans="2:5">
      <c r="B275" s="205"/>
      <c r="D275" s="205"/>
      <c r="E275" s="205"/>
    </row>
    <row r="276" spans="2:5">
      <c r="B276" s="205"/>
      <c r="D276" s="205"/>
      <c r="E276" s="205"/>
    </row>
    <row r="277" spans="2:5">
      <c r="B277" s="205"/>
      <c r="D277" s="205"/>
      <c r="E277" s="205"/>
    </row>
    <row r="278" spans="2:5">
      <c r="B278" s="205"/>
      <c r="D278" s="205"/>
      <c r="E278" s="205"/>
    </row>
    <row r="279" spans="2:5">
      <c r="B279" s="205"/>
      <c r="D279" s="205"/>
      <c r="E279" s="205"/>
    </row>
    <row r="280" spans="2:5">
      <c r="B280" s="205"/>
      <c r="D280" s="205"/>
      <c r="E280" s="205"/>
    </row>
    <row r="281" spans="2:5">
      <c r="B281" s="205"/>
      <c r="D281" s="205"/>
      <c r="E281" s="205"/>
    </row>
    <row r="282" spans="2:5">
      <c r="B282" s="205"/>
      <c r="D282" s="205"/>
      <c r="E282" s="205"/>
    </row>
    <row r="283" spans="2:5">
      <c r="B283" s="205"/>
      <c r="D283" s="205"/>
      <c r="E283" s="205"/>
    </row>
    <row r="284" spans="2:5">
      <c r="B284" s="205"/>
      <c r="D284" s="205"/>
      <c r="E284" s="205"/>
    </row>
    <row r="285" spans="2:5">
      <c r="B285" s="205"/>
      <c r="D285" s="205"/>
      <c r="E285" s="205"/>
    </row>
    <row r="286" spans="2:5">
      <c r="B286" s="205"/>
      <c r="D286" s="205"/>
      <c r="E286" s="205"/>
    </row>
    <row r="287" spans="2:5">
      <c r="B287" s="205"/>
      <c r="D287" s="205"/>
      <c r="E287" s="205"/>
    </row>
    <row r="288" spans="2:5">
      <c r="B288" s="205"/>
      <c r="D288" s="205"/>
      <c r="E288" s="205"/>
    </row>
    <row r="289" spans="2:5">
      <c r="B289" s="205"/>
      <c r="D289" s="205"/>
      <c r="E289" s="205"/>
    </row>
    <row r="290" spans="2:5">
      <c r="B290" s="205"/>
      <c r="D290" s="205"/>
      <c r="E290" s="205"/>
    </row>
    <row r="291" spans="2:5">
      <c r="B291" s="205"/>
      <c r="D291" s="205"/>
      <c r="E291" s="205"/>
    </row>
    <row r="292" spans="2:5">
      <c r="B292" s="205"/>
      <c r="D292" s="205"/>
      <c r="E292" s="205"/>
    </row>
    <row r="293" spans="2:5">
      <c r="B293" s="205"/>
      <c r="D293" s="205"/>
      <c r="E293" s="205"/>
    </row>
    <row r="294" spans="2:5">
      <c r="B294" s="205"/>
      <c r="D294" s="205"/>
      <c r="E294" s="205"/>
    </row>
    <row r="295" spans="2:5">
      <c r="B295" s="205"/>
      <c r="D295" s="205"/>
      <c r="E295" s="205"/>
    </row>
    <row r="296" spans="2:5">
      <c r="B296" s="205"/>
      <c r="D296" s="205"/>
      <c r="E296" s="205"/>
    </row>
    <row r="297" spans="2:5">
      <c r="B297" s="205"/>
      <c r="D297" s="205"/>
      <c r="E297" s="205"/>
    </row>
    <row r="298" spans="2:5">
      <c r="B298" s="205"/>
      <c r="D298" s="205"/>
      <c r="E298" s="205"/>
    </row>
    <row r="299" spans="2:5">
      <c r="B299" s="205"/>
      <c r="D299" s="205"/>
      <c r="E299" s="205"/>
    </row>
    <row r="300" spans="2:5">
      <c r="B300" s="205"/>
      <c r="D300" s="205"/>
      <c r="E300" s="205"/>
    </row>
    <row r="301" spans="2:5">
      <c r="B301" s="205"/>
      <c r="D301" s="205"/>
      <c r="E301" s="205"/>
    </row>
  </sheetData>
  <mergeCells count="46">
    <mergeCell ref="AB1:AG3"/>
    <mergeCell ref="V8:AA8"/>
    <mergeCell ref="AB8:AG8"/>
    <mergeCell ref="AE9:AG9"/>
    <mergeCell ref="AE105:AF105"/>
    <mergeCell ref="AB105:AC105"/>
    <mergeCell ref="Y105:Z105"/>
    <mergeCell ref="V105:W105"/>
    <mergeCell ref="B53:AG53"/>
    <mergeCell ref="B86:AG86"/>
    <mergeCell ref="B74:AG74"/>
    <mergeCell ref="B34:C34"/>
    <mergeCell ref="E2:G2"/>
    <mergeCell ref="H2:T2"/>
    <mergeCell ref="E1:T1"/>
    <mergeCell ref="A2:B2"/>
    <mergeCell ref="A1:D1"/>
    <mergeCell ref="K106:O106"/>
    <mergeCell ref="B67:C67"/>
    <mergeCell ref="B103:C103"/>
    <mergeCell ref="B68:E68"/>
    <mergeCell ref="B64:C64"/>
    <mergeCell ref="F103:G103"/>
    <mergeCell ref="B70:E70"/>
    <mergeCell ref="C101:AG101"/>
    <mergeCell ref="S105:T105"/>
    <mergeCell ref="P105:Q105"/>
    <mergeCell ref="B104:O104"/>
    <mergeCell ref="B102:C102"/>
    <mergeCell ref="E3:G3"/>
    <mergeCell ref="H3:T3"/>
    <mergeCell ref="B12:D12"/>
    <mergeCell ref="A6:B6"/>
    <mergeCell ref="H9:O9"/>
    <mergeCell ref="A3:B3"/>
    <mergeCell ref="A4:B4"/>
    <mergeCell ref="E4:J4"/>
    <mergeCell ref="K4:T4"/>
    <mergeCell ref="B18:C18"/>
    <mergeCell ref="P8:U8"/>
    <mergeCell ref="A7:AF7"/>
    <mergeCell ref="A5:B5"/>
    <mergeCell ref="B65:E65"/>
    <mergeCell ref="B19:E19"/>
    <mergeCell ref="B35:E35"/>
    <mergeCell ref="B52:C52"/>
  </mergeCells>
  <phoneticPr fontId="0" type="noConversion"/>
  <conditionalFormatting sqref="R103 U103 X103 AA103 AD103 AG103">
    <cfRule type="cellIs" dxfId="0" priority="1" stopIfTrue="1" operator="lessThan">
      <formula>30</formula>
    </cfRule>
  </conditionalFormatting>
  <printOptions horizontalCentered="1" verticalCentered="1" gridLinesSet="0"/>
  <pageMargins left="0.23622047244094491" right="0.23622047244094491" top="0.19685039370078741" bottom="0.19685039370078741" header="0.19685039370078741" footer="0"/>
  <pageSetup paperSize="9" scale="54" fitToHeight="2" orientation="landscape" cellComments="asDisplayed" r:id="rId1"/>
  <headerFooter differentFirst="1" scaleWithDoc="0" alignWithMargins="0">
    <oddHeader xml:space="preserve">&amp;C
</oddHeader>
  </headerFooter>
  <rowBreaks count="1" manualBreakCount="1">
    <brk id="48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plan_wzór</vt:lpstr>
      <vt:lpstr>plan_wzór!Obszar_wydruku</vt:lpstr>
      <vt:lpstr>plan_wzór!Tytuły_wydruku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Kulturoznawstwo</cp:lastModifiedBy>
  <cp:lastPrinted>2019-03-19T12:16:33Z</cp:lastPrinted>
  <dcterms:created xsi:type="dcterms:W3CDTF">1998-05-26T18:21:06Z</dcterms:created>
  <dcterms:modified xsi:type="dcterms:W3CDTF">2019-03-19T12:17:50Z</dcterms:modified>
</cp:coreProperties>
</file>